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1355" windowHeight="5850" tabRatio="714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<sst xmlns="http://schemas.openxmlformats.org/spreadsheetml/2006/main" count="487" uniqueCount="265">
  <si>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</si>
  <si>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</si>
  <si>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</t>
  </si>
  <si>
    <t>РАСХОДЫ</t>
  </si>
  <si>
    <t>Раздел, подраздел</t>
  </si>
  <si>
    <t>Целевая статья</t>
  </si>
  <si>
    <t>Вид расходов</t>
  </si>
  <si>
    <t>Наименование расходов</t>
  </si>
  <si>
    <t>Общегосударственные вопросы</t>
  </si>
  <si>
    <t>Глава муниципального образования</t>
  </si>
  <si>
    <t>Депутаты представительного органа муниципального образования</t>
  </si>
  <si>
    <t>Другие общегосударственные вопросы</t>
  </si>
  <si>
    <t>Жилищно-коммунальное хозяйство</t>
  </si>
  <si>
    <t>Коммунальное хозяйство</t>
  </si>
  <si>
    <t>Культура</t>
  </si>
  <si>
    <t>Социальная политика</t>
  </si>
  <si>
    <t>Социальное обеспечение населения</t>
  </si>
  <si>
    <t>0100</t>
  </si>
  <si>
    <t>0102</t>
  </si>
  <si>
    <t>0103</t>
  </si>
  <si>
    <t>0104</t>
  </si>
  <si>
    <t>0500</t>
  </si>
  <si>
    <t>0502</t>
  </si>
  <si>
    <t>0800</t>
  </si>
  <si>
    <t>0801</t>
  </si>
  <si>
    <t>1000</t>
  </si>
  <si>
    <t>1003</t>
  </si>
  <si>
    <t>Итого собственных доходов:</t>
  </si>
  <si>
    <t>Безвозмездные перечисления</t>
  </si>
  <si>
    <t>Всего доходов:</t>
  </si>
  <si>
    <t>62030302050100000510</t>
  </si>
  <si>
    <t>1100</t>
  </si>
  <si>
    <t>Межбюджетные трансферты</t>
  </si>
  <si>
    <t>0200</t>
  </si>
  <si>
    <t>Национальная оборона</t>
  </si>
  <si>
    <t>Мобилизационная  и вневойсковая подготовка</t>
  </si>
  <si>
    <t>ИТОГО</t>
  </si>
  <si>
    <t>ДЕФИЦИТ (-), ПРОФИЦИТ (+)</t>
  </si>
  <si>
    <t xml:space="preserve">Изменение остатков средств на счете местного бюджета </t>
  </si>
  <si>
    <t>Благоустройство</t>
  </si>
  <si>
    <t>500</t>
  </si>
  <si>
    <t>0203</t>
  </si>
  <si>
    <t>0503</t>
  </si>
  <si>
    <t>Функционирование Правительства РФ, высших органов исполнительной власти субъектов Российской Федерации, местных администраций</t>
  </si>
  <si>
    <t>% исполнения к году</t>
  </si>
  <si>
    <t xml:space="preserve">Отклонение </t>
  </si>
  <si>
    <t>Функционирование высшего должностного лица субъекта РФ и муниципального образования</t>
  </si>
  <si>
    <t xml:space="preserve">% исполнения </t>
  </si>
  <si>
    <t>0106</t>
  </si>
  <si>
    <t>0113</t>
  </si>
  <si>
    <t>100</t>
  </si>
  <si>
    <t>200</t>
  </si>
  <si>
    <t>800</t>
  </si>
  <si>
    <t>0400</t>
  </si>
  <si>
    <t>0409</t>
  </si>
  <si>
    <t>600</t>
  </si>
  <si>
    <t>0804</t>
  </si>
  <si>
    <t>1001</t>
  </si>
  <si>
    <t>300</t>
  </si>
  <si>
    <t>1101</t>
  </si>
  <si>
    <t>1200</t>
  </si>
  <si>
    <t>1202</t>
  </si>
  <si>
    <t>Иные бюджетные ассигнования</t>
  </si>
  <si>
    <t>Составление протоколов об административных правонарушениях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</si>
  <si>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</si>
  <si>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</si>
  <si>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экономика</t>
  </si>
  <si>
    <t>Дорожное хозяйство (дорожные фонды)</t>
  </si>
  <si>
    <t>Культура и кинематография</t>
  </si>
  <si>
    <t>Предоставление субсидий бюджетным, автономным учреждениям и иным некоммерческим организациям</t>
  </si>
  <si>
    <t xml:space="preserve">Другие вопросы в области культуры, кинематографии </t>
  </si>
  <si>
    <t>Пенсионное обеспечение</t>
  </si>
  <si>
    <t>Доплаты к пенсиям государственных служащих субъектов РФ и муниципальных служащих</t>
  </si>
  <si>
    <t>Социальное обеспечение и иные выплаты населению</t>
  </si>
  <si>
    <t>Средства массовой информации</t>
  </si>
  <si>
    <t>Периодическая печать и издательства</t>
  </si>
  <si>
    <t>Государственная поддержка в сфере культуры,кинематографии и средств массовой информации</t>
  </si>
  <si>
    <t>(руб)</t>
  </si>
  <si>
    <t>Физическая культура и спорт</t>
  </si>
  <si>
    <t>Физическая культура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</si>
  <si>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</si>
  <si>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18210102020010000110</t>
  </si>
  <si>
    <t>Налог на доходы физических лиц с доходов,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</si>
  <si>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</si>
  <si>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</si>
  <si>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взымаемый по ставкам, применяемым к объектам налогообложения, расположенным в границах поселений</t>
  </si>
  <si>
    <t>18210604011020000110</t>
  </si>
  <si>
    <t>Транспортный налог с организаций</t>
  </si>
  <si>
    <t>18210604012020000110</t>
  </si>
  <si>
    <t>Транспортный налог с физических лиц</t>
  </si>
  <si>
    <t>62210804020010000110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</si>
  <si>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</si>
  <si>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</si>
  <si>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</si>
  <si>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62021905000100000151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</si>
  <si>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</si>
  <si>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0111</t>
  </si>
  <si>
    <t>Резервные фонды</t>
  </si>
  <si>
    <t>Резервные фонды местных администраций</t>
  </si>
  <si>
    <t>Исполнение судебного решения</t>
  </si>
  <si>
    <t>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</si>
  <si>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</si>
  <si>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</si>
  <si>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10010302250010000110</t>
  </si>
  <si>
    <t>10010302260010000110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</si>
  <si>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</si>
  <si>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</si>
  <si>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</si>
  <si>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18210503010010000110</t>
  </si>
  <si>
    <t>Единый сельскохозяйственный налог</t>
  </si>
  <si>
    <t>62221905000100000151</t>
  </si>
  <si>
    <t>18210102010010000110</t>
  </si>
  <si>
    <t>9000000</t>
  </si>
  <si>
    <t>Непрограммные мероприятия</t>
  </si>
  <si>
    <t>9100000</t>
  </si>
  <si>
    <t>Обеспечение деятельности органов местного самоуправления муниципального образования</t>
  </si>
  <si>
    <t>9100002</t>
  </si>
  <si>
    <t>Функционирование законодательных (представительных) органов государственной власти представительных органов муниципальных образований</t>
  </si>
  <si>
    <t>9100007</t>
  </si>
  <si>
    <t>9100009</t>
  </si>
  <si>
    <t>Обеспечение выполнения функций органами местного самоуправления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</si>
  <si>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</si>
  <si>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оранами управления государственными внебюджетными фондами</t>
  </si>
  <si>
    <t>9102300</t>
  </si>
  <si>
    <t>9300000</t>
  </si>
  <si>
    <t>9306322</t>
  </si>
  <si>
    <t>Осуществление органами местного самоуправления полномочий за счет субсидий, субвенций, иных межбюджетных трансфертов</t>
  </si>
  <si>
    <t>9200000</t>
  </si>
  <si>
    <t>Мероприятия, осуществляемые органами местного самоуправления муниципального образования, в рамках непрограммных направлений расходов</t>
  </si>
  <si>
    <t>9202001</t>
  </si>
  <si>
    <t>9202002</t>
  </si>
  <si>
    <t>Оплата представительских расходов</t>
  </si>
  <si>
    <t>9202006</t>
  </si>
  <si>
    <t>Мероприятия по обеспечению эксплуатации зданий, помещений и другого имущества, находящегося в муниципальной собственности</t>
  </si>
  <si>
    <t>9305930</t>
  </si>
  <si>
    <t>9305118</t>
  </si>
  <si>
    <t>Осуществление первичного воинского учета на территориях,  где отсутствуют военные комиссариаты</t>
  </si>
  <si>
    <t>0100000</t>
  </si>
  <si>
    <t>Муниципальная программа "Дорожная инфраструктура Новоильинского городского поселения"</t>
  </si>
  <si>
    <t>0110000</t>
  </si>
  <si>
    <t>0112001</t>
  </si>
  <si>
    <t>Подпрограмма "Развитие дорожного хозяйства"</t>
  </si>
  <si>
    <t>Выполнение работ по содержанию автомобильных дорог общего пользования</t>
  </si>
  <si>
    <t>0112002</t>
  </si>
  <si>
    <t>0120000</t>
  </si>
  <si>
    <t>0122001</t>
  </si>
  <si>
    <t>Подпрограмма "Повышение безопасности дорожного движения"</t>
  </si>
  <si>
    <t>Предоставление субсидий органам местного самоуправления на реализацию инвистиционных и приоритетных региональных проектов на условиях софинансирования</t>
  </si>
  <si>
    <t>Текущий ремонт дорог</t>
  </si>
  <si>
    <t>Установка и эксплуатация дорожных знаков</t>
  </si>
  <si>
    <t>0122003</t>
  </si>
  <si>
    <t>Ремонт тротуаров</t>
  </si>
  <si>
    <t>0501</t>
  </si>
  <si>
    <t>Жилищное хозяйство</t>
  </si>
  <si>
    <t>9202055</t>
  </si>
  <si>
    <t>Обеспечение мероприятий по капитальному ремонту многоквартирных домов за счет средств бюджетов</t>
  </si>
  <si>
    <t>9202032</t>
  </si>
  <si>
    <t>9202033</t>
  </si>
  <si>
    <t>Мероприятия в области коммунального хозяйства (оценка имущества)</t>
  </si>
  <si>
    <t>Капитальный ремонт водопроводных и канализационных сетей</t>
  </si>
  <si>
    <t>0200000</t>
  </si>
  <si>
    <t>0210000</t>
  </si>
  <si>
    <t>0212001</t>
  </si>
  <si>
    <t>Муниципальная программа "Благоустройство территорий  Новоильинского городского поселения"</t>
  </si>
  <si>
    <t>Подпрограмма "Наружное освещение"</t>
  </si>
  <si>
    <t>Выполнение работ по текущему содержанию объектов наружного освещения</t>
  </si>
  <si>
    <t>0212002</t>
  </si>
  <si>
    <t>0216201</t>
  </si>
  <si>
    <t>0220000</t>
  </si>
  <si>
    <t>0222001</t>
  </si>
  <si>
    <t>0230000</t>
  </si>
  <si>
    <t>0232001</t>
  </si>
  <si>
    <t>0232002</t>
  </si>
  <si>
    <t>0236201</t>
  </si>
  <si>
    <t>0240000</t>
  </si>
  <si>
    <t>0242002</t>
  </si>
  <si>
    <t>0242003</t>
  </si>
  <si>
    <t>0242004</t>
  </si>
  <si>
    <t>0246201</t>
  </si>
  <si>
    <t>Модернизация наружного освещения</t>
  </si>
  <si>
    <t>Предоставление субсидий органам местного самоуправления на реализацию инвестиционных и приоритетных региональных проектов на условиях софинансирования</t>
  </si>
  <si>
    <t>Подпрограмма "Озеленение"</t>
  </si>
  <si>
    <t>Ликвидация аварийных деревьев</t>
  </si>
  <si>
    <t>Подпрограмма "Обеспечение первичных мер пожарной безопасности"</t>
  </si>
  <si>
    <t>Текущее содержание пожарных водоемов и гидрантов</t>
  </si>
  <si>
    <t>Подпрограмма "Прочее благоустройство"</t>
  </si>
  <si>
    <t>Прочее благоустройство</t>
  </si>
  <si>
    <t>Муниципальная программа "Развитие культуры, спорта и формирование здорового образа жизни в Новоильинском городском поселении"</t>
  </si>
  <si>
    <t>0300000</t>
  </si>
  <si>
    <t>0310000</t>
  </si>
  <si>
    <t>0312001</t>
  </si>
  <si>
    <t>Продпрограмма "Развитие культуры в Новоильинском городском поселении"</t>
  </si>
  <si>
    <t>Организация реализации муниципальной программы</t>
  </si>
  <si>
    <t>0312002</t>
  </si>
  <si>
    <t>Организация проведения мероприятий, акций и проектов, направленных на сохранение и поддержку традиционной культуры, стимулирующие развитие жанров и видов любительского художественного творчества</t>
  </si>
  <si>
    <t>9207001</t>
  </si>
  <si>
    <t xml:space="preserve">ВЦП "Обеспечение жильем молодых семей в Новоильинском городском поселении на 2013-2015 годы" </t>
  </si>
  <si>
    <t>Оказание финансовой помощи в решении жилищной проблемы молодых семей, признанных в установленном порядке нуждающимися в улучшении жилищных условий</t>
  </si>
  <si>
    <t>9202008</t>
  </si>
  <si>
    <t>9306315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</si>
  <si>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</si>
  <si>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0320000</t>
  </si>
  <si>
    <t>0322001</t>
  </si>
  <si>
    <t>Подпрограмма "Развитие спорта, физической культуры и формирование здорового образа жизни"</t>
  </si>
  <si>
    <t>0322002</t>
  </si>
  <si>
    <t>Организация проведения и участия в спортивно-массовых мероприятиях, соревнованиях и турнирах различных уровней</t>
  </si>
  <si>
    <t>9202012</t>
  </si>
  <si>
    <t>Уточн.план 2015 год</t>
  </si>
  <si>
    <t>18210601030130000110</t>
  </si>
  <si>
    <t>18210606033130000110</t>
  </si>
  <si>
    <t>Земельный налог с организаций, обладающих земельным участком, расположенным в границах городских  поселений</t>
  </si>
  <si>
    <t>18210606043130000110</t>
  </si>
  <si>
    <t>Земельный налог с физических, обладающих земельным участком, расположенным в границах  городских  поселений</t>
  </si>
  <si>
    <t>62211105013130000120</t>
  </si>
  <si>
    <t>62211105025130000120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</si>
  <si>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</si>
  <si>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62211105035130000120</t>
  </si>
  <si>
    <t xml:space="preserve">Доходы от сдачи в аренду имущества, находящегося в оператитвном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 </t>
  </si>
  <si>
    <t>62211109045130000120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</si>
  <si>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</si>
  <si>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62211302065130000130</t>
  </si>
  <si>
    <t>Доходы, поступающие в порядке возмещения расходов, понесенных в связи с эксплуатацией имущества городских поселений</t>
  </si>
  <si>
    <t xml:space="preserve"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</si>
  <si>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62211402053130000410</t>
  </si>
  <si>
    <t>62211406013130000430</t>
  </si>
  <si>
    <t>62211502050130000140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</si>
  <si>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</si>
  <si>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62220201001130000151</t>
  </si>
  <si>
    <t>Дотации бюджетам городских поселений на выравнивание бюджетной обеспеченности</t>
  </si>
  <si>
    <t>62220202999130000151</t>
  </si>
  <si>
    <t>Прочие субсидии бюджетам городских поселений</t>
  </si>
  <si>
    <t>62020203003130000151</t>
  </si>
  <si>
    <t>Субвенции бюджетам городских поселений на государственную регистрацию актов гражданского состояния</t>
  </si>
  <si>
    <t>62020203015130000151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</si>
  <si>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</si>
  <si>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62020203024130000151</t>
  </si>
  <si>
    <t>Субвенции бюджетам городских поселений на выполнение передаваемых полномочий субъектов Российской Федерации</t>
  </si>
  <si>
    <t>62220204014130000151</t>
  </si>
  <si>
    <t xml:space="preserve">Межбюджетные трансферты, передаваемые бюдетам городских поселений из бюджетов муниципальных районов на осуществление части полномочий по решениям вопросов местного значения в соответствии с заключенными соглашениями </t>
  </si>
  <si>
    <t>62220204999130000151</t>
  </si>
  <si>
    <t>Прочие межбюджетные трансферты, передаваемые бюджетам городских поселений</t>
  </si>
  <si>
    <t>0125390</t>
  </si>
  <si>
    <t>Финансовое обеспечение дорожной деятельности за счет средств федерального бюджета</t>
  </si>
  <si>
    <t>Ремонт пожарных водоемов и гидрантов</t>
  </si>
  <si>
    <t>Ремонт детских и игровых площадок, пешеходных мостиков</t>
  </si>
  <si>
    <t>Ликвидация несанкционированных свалок, содержание территорий поселения</t>
  </si>
  <si>
    <t>Устройство и ремонт мест традиционного захоронения</t>
  </si>
  <si>
    <t>0242005</t>
  </si>
  <si>
    <t>9202043</t>
  </si>
  <si>
    <t>Прочие работы по благоустройству (ремонт памятников)</t>
  </si>
  <si>
    <t>0400000</t>
  </si>
  <si>
    <t>0402001</t>
  </si>
  <si>
    <t>План 1 полугодие 2015 года</t>
  </si>
  <si>
    <t xml:space="preserve">Фактические поступления за 1 полугодие 2015 года               </t>
  </si>
  <si>
    <t>% исполнения к 1 полугодию</t>
  </si>
  <si>
    <t>62020705030130000180</t>
  </si>
  <si>
    <t>Прочие безвозмездные поступления в бюджеты поселений</t>
  </si>
  <si>
    <t>Кассовые расходы за 1 полугодие 2015 года</t>
  </si>
  <si>
    <t>9202058</t>
  </si>
  <si>
    <t>400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</si>
  <si>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</si>
  <si>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недвижимого имущества государственной (муниципальной) собственности</t>
  </si>
  <si>
    <t>9202045</t>
  </si>
  <si>
    <t xml:space="preserve">Прочие работы по благоустройству </t>
  </si>
  <si>
    <t>Сведения о ходе исполнения бюджета Новоильинского городского поселения за 2 квартал 2015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</si>
</sst>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"/>
    <numFmt numFmtId="172" formatCode="0.0000"/>
    <numFmt numFmtId="173" formatCode="0.00000"/>
    <numFmt numFmtId="174" formatCode="0.000000"/>
    <numFmt numFmtId="175" formatCode="#,##0.00_ ;\-#,##0.00\ "/>
  </numFmts>
  <fonts count="50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justify" vertical="center"/>
    </xf>
    <xf numFmtId="2" fontId="5" fillId="0" borderId="0" xfId="0" applyNumberFormat="1" applyFont="1" applyAlignment="1">
      <alignment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justify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justify" vertical="center" wrapText="1"/>
    </xf>
    <xf numFmtId="164" fontId="11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Border="1" applyAlignment="1">
      <alignment horizontal="center" vertical="center" wrapText="1"/>
    </xf>
    <xf numFmtId="43" fontId="11" fillId="0" borderId="10" xfId="61" applyFont="1" applyFill="1" applyBorder="1" applyAlignment="1">
      <alignment horizontal="center"/>
    </xf>
    <xf numFmtId="0" fontId="5" fillId="0" borderId="12" xfId="0" applyFont="1" applyBorder="1" applyAlignment="1">
      <alignment horizontal="justify" vertical="center" wrapText="1"/>
    </xf>
    <xf numFmtId="164" fontId="10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center" wrapText="1"/>
    </xf>
    <xf numFmtId="49" fontId="11" fillId="0" borderId="11" xfId="0" applyNumberFormat="1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/>
    </xf>
    <xf numFmtId="0" fontId="13" fillId="0" borderId="11" xfId="0" applyFont="1" applyFill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justify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justify" vertical="center" wrapText="1"/>
    </xf>
    <xf numFmtId="49" fontId="11" fillId="0" borderId="12" xfId="0" applyNumberFormat="1" applyFont="1" applyFill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/>
    </xf>
    <xf numFmtId="0" fontId="11" fillId="0" borderId="11" xfId="53" applyFont="1" applyFill="1" applyBorder="1" applyAlignment="1">
      <alignment vertical="center" wrapText="1"/>
      <protection/>
    </xf>
    <xf numFmtId="0" fontId="11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justify" vertical="center"/>
    </xf>
    <xf numFmtId="0" fontId="11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11" fillId="0" borderId="11" xfId="0" applyFont="1" applyFill="1" applyBorder="1" applyAlignment="1">
      <alignment horizontal="justify" vertical="center" wrapText="1"/>
    </xf>
    <xf numFmtId="0" fontId="11" fillId="0" borderId="11" xfId="53" applyFont="1" applyFill="1" applyBorder="1" applyAlignment="1">
      <alignment wrapText="1"/>
      <protection/>
    </xf>
    <xf numFmtId="0" fontId="11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11" fillId="0" borderId="12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49" fontId="10" fillId="0" borderId="11" xfId="53" applyNumberFormat="1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justify" vertical="center"/>
    </xf>
    <xf numFmtId="0" fontId="13" fillId="0" borderId="12" xfId="0" applyFont="1" applyFill="1" applyBorder="1" applyAlignment="1">
      <alignment horizontal="justify" vertical="center" wrapText="1"/>
    </xf>
    <xf numFmtId="49" fontId="10" fillId="0" borderId="11" xfId="0" applyNumberFormat="1" applyFont="1" applyBorder="1" applyAlignment="1">
      <alignment horizontal="justify" vertical="center" wrapText="1"/>
    </xf>
    <xf numFmtId="49" fontId="11" fillId="0" borderId="11" xfId="53" applyNumberFormat="1" applyFont="1" applyFill="1" applyBorder="1" applyAlignment="1">
      <alignment horizontal="justify" vertical="center" wrapText="1"/>
      <protection/>
    </xf>
    <xf numFmtId="49" fontId="10" fillId="0" borderId="12" xfId="0" applyNumberFormat="1" applyFont="1" applyBorder="1" applyAlignment="1">
      <alignment horizontal="justify" vertical="center" wrapText="1"/>
    </xf>
    <xf numFmtId="0" fontId="13" fillId="0" borderId="11" xfId="53" applyFont="1" applyFill="1" applyBorder="1" applyAlignment="1">
      <alignment horizontal="justify" vertical="center" wrapText="1"/>
      <protection/>
    </xf>
    <xf numFmtId="49" fontId="10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11" fillId="0" borderId="11" xfId="53" applyFont="1" applyFill="1" applyBorder="1" applyAlignment="1">
      <alignment horizontal="justify" vertical="center" wrapText="1"/>
      <protection/>
    </xf>
    <xf numFmtId="0" fontId="6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10" fillId="0" borderId="11" xfId="53" applyNumberFormat="1" applyFont="1" applyFill="1" applyBorder="1" applyAlignment="1">
      <alignment horizontal="justify" vertical="center" wrapText="1"/>
      <protection/>
    </xf>
    <xf numFmtId="0" fontId="5" fillId="0" borderId="12" xfId="0" applyFont="1" applyFill="1" applyBorder="1" applyAlignment="1">
      <alignment horizontal="justify" vertical="center" wrapText="1"/>
    </xf>
    <xf numFmtId="49" fontId="11" fillId="0" borderId="11" xfId="53" applyNumberFormat="1" applyFont="1" applyFill="1" applyBorder="1" applyAlignment="1">
      <alignment horizontal="left" vertical="center" wrapText="1"/>
      <protection/>
    </xf>
    <xf numFmtId="0" fontId="11" fillId="0" borderId="12" xfId="0" applyFont="1" applyBorder="1" applyAlignment="1">
      <alignment vertical="center" wrapText="1"/>
    </xf>
    <xf numFmtId="0" fontId="0" fillId="0" borderId="0" xfId="0" applyAlignment="1">
      <alignment wrapText="1"/>
    </xf>
    <xf numFmtId="2" fontId="32" fillId="0" borderId="0" xfId="0" applyNumberFormat="1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. структура  2012-2014 г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2"/>
  <sheetViews>
    <sheetView tabSelected="1" view="pageBreakPreview" zoomScale="85" zoomScaleSheetLayoutView="85" zoomScalePageLayoutView="0" workbookViewId="0" topLeftCell="A1">
      <selection activeCell="L8" sqref="L8"/>
    </sheetView>
  </sheetViews>
  <sheetFormatPr defaultColWidth="9.00390625" defaultRowHeight="12.75"/>
  <cols>
    <col min="1" max="1" width="3.375" style="0" customWidth="1"/>
    <col min="2" max="2" width="7.875" style="0" customWidth="1"/>
    <col min="3" max="3" width="9.25390625" style="0" customWidth="1"/>
    <col min="4" max="4" width="6.375" style="0" customWidth="1"/>
    <col min="5" max="5" width="47.25390625" style="4" customWidth="1"/>
    <col min="6" max="6" width="13.625" style="4" customWidth="1"/>
    <col min="7" max="7" width="13.25390625" style="0" customWidth="1"/>
    <col min="8" max="8" width="14.00390625" style="5" customWidth="1"/>
    <col min="9" max="9" width="13.875" style="5" customWidth="1"/>
    <col min="10" max="10" width="12.625" style="0" customWidth="1"/>
  </cols>
  <sheetData>
    <row r="1" spans="1:10" ht="13.5" customHeight="1">
      <c r="A1" s="123" t="s">
        <v>264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9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2.75" hidden="1">
      <c r="A3" s="122"/>
      <c r="B3" s="122"/>
      <c r="C3" s="122"/>
      <c r="D3" s="122"/>
      <c r="E3" s="122"/>
      <c r="F3" s="122"/>
      <c r="G3" s="122"/>
      <c r="H3" s="122"/>
      <c r="I3" s="122"/>
      <c r="J3" s="122"/>
    </row>
    <row r="4" spans="1:10" ht="12.75" hidden="1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7.5" customHeight="1">
      <c r="A5" s="15"/>
      <c r="B5" s="15"/>
      <c r="C5" s="15"/>
      <c r="D5" s="15"/>
      <c r="E5" s="116" t="s">
        <v>2</v>
      </c>
      <c r="F5" s="18"/>
      <c r="G5" s="15"/>
      <c r="H5" s="17"/>
      <c r="I5" s="17"/>
      <c r="J5" s="15"/>
    </row>
    <row r="6" spans="1:10" ht="12.75" customHeight="1">
      <c r="A6" s="15"/>
      <c r="B6" s="15"/>
      <c r="C6" s="15"/>
      <c r="D6" s="15"/>
      <c r="E6" s="117"/>
      <c r="F6" s="16"/>
      <c r="G6" s="15"/>
      <c r="H6" s="17"/>
      <c r="I6" s="17"/>
      <c r="J6" s="19" t="s">
        <v>77</v>
      </c>
    </row>
    <row r="7" spans="1:10" ht="42" customHeight="1">
      <c r="A7" s="77" t="s">
        <v>0</v>
      </c>
      <c r="B7" s="77"/>
      <c r="C7" s="77"/>
      <c r="D7" s="77"/>
      <c r="E7" s="21" t="s">
        <v>1</v>
      </c>
      <c r="F7" s="20" t="s">
        <v>207</v>
      </c>
      <c r="G7" s="20" t="s">
        <v>252</v>
      </c>
      <c r="H7" s="13" t="s">
        <v>253</v>
      </c>
      <c r="I7" s="13" t="s">
        <v>44</v>
      </c>
      <c r="J7" s="14" t="s">
        <v>254</v>
      </c>
    </row>
    <row r="8" spans="1:10" ht="61.5" customHeight="1">
      <c r="A8" s="69" t="s">
        <v>100</v>
      </c>
      <c r="B8" s="93"/>
      <c r="C8" s="93"/>
      <c r="D8" s="93"/>
      <c r="E8" s="62" t="s">
        <v>101</v>
      </c>
      <c r="F8" s="23">
        <v>217000</v>
      </c>
      <c r="G8" s="24">
        <v>148000</v>
      </c>
      <c r="H8" s="24">
        <v>147997.91</v>
      </c>
      <c r="I8" s="24">
        <f>H8/F8*100</f>
        <v>68.20180184331798</v>
      </c>
      <c r="J8" s="25">
        <f>H8/G8*100</f>
        <v>99.99858783783783</v>
      </c>
    </row>
    <row r="9" spans="1:10" ht="74.25" customHeight="1">
      <c r="A9" s="69" t="s">
        <v>102</v>
      </c>
      <c r="B9" s="93"/>
      <c r="C9" s="93"/>
      <c r="D9" s="93"/>
      <c r="E9" s="62" t="s">
        <v>105</v>
      </c>
      <c r="F9" s="23">
        <v>7300</v>
      </c>
      <c r="G9" s="24">
        <v>4100</v>
      </c>
      <c r="H9" s="24">
        <v>4137.28</v>
      </c>
      <c r="I9" s="24">
        <f>H9/F9*100</f>
        <v>56.67506849315068</v>
      </c>
      <c r="J9" s="25">
        <f>H9/G9*100</f>
        <v>100.90926829268292</v>
      </c>
    </row>
    <row r="10" spans="1:10" ht="63.75" customHeight="1">
      <c r="A10" s="69" t="s">
        <v>103</v>
      </c>
      <c r="B10" s="93"/>
      <c r="C10" s="93"/>
      <c r="D10" s="93"/>
      <c r="E10" s="62" t="s">
        <v>106</v>
      </c>
      <c r="F10" s="23">
        <v>580500</v>
      </c>
      <c r="G10" s="24">
        <v>315500</v>
      </c>
      <c r="H10" s="24">
        <v>315598.42</v>
      </c>
      <c r="I10" s="24">
        <f>H10/F10*100</f>
        <v>54.36665288544358</v>
      </c>
      <c r="J10" s="25">
        <f>H10/G10*100</f>
        <v>100.03119492868461</v>
      </c>
    </row>
    <row r="11" spans="1:10" ht="63.75" customHeight="1">
      <c r="A11" s="69" t="s">
        <v>104</v>
      </c>
      <c r="B11" s="93"/>
      <c r="C11" s="93"/>
      <c r="D11" s="93"/>
      <c r="E11" s="62" t="s">
        <v>107</v>
      </c>
      <c r="F11" s="23">
        <v>0</v>
      </c>
      <c r="G11" s="24">
        <v>0</v>
      </c>
      <c r="H11" s="24">
        <v>-12671.15</v>
      </c>
      <c r="I11" s="24"/>
      <c r="J11" s="25"/>
    </row>
    <row r="12" spans="1:10" ht="87" customHeight="1">
      <c r="A12" s="69" t="s">
        <v>111</v>
      </c>
      <c r="B12" s="93"/>
      <c r="C12" s="93"/>
      <c r="D12" s="93"/>
      <c r="E12" s="22" t="s">
        <v>80</v>
      </c>
      <c r="F12" s="23">
        <v>486000</v>
      </c>
      <c r="G12" s="24">
        <v>226000</v>
      </c>
      <c r="H12" s="24">
        <v>226137.84</v>
      </c>
      <c r="I12" s="24">
        <f>H12/F12*100</f>
        <v>46.53041975308642</v>
      </c>
      <c r="J12" s="25">
        <f>H12/G12*100</f>
        <v>100.06099115044248</v>
      </c>
    </row>
    <row r="13" spans="1:10" ht="89.25" customHeight="1">
      <c r="A13" s="69" t="s">
        <v>81</v>
      </c>
      <c r="B13" s="93"/>
      <c r="C13" s="93"/>
      <c r="D13" s="93"/>
      <c r="E13" s="22" t="s">
        <v>82</v>
      </c>
      <c r="F13" s="23">
        <v>0</v>
      </c>
      <c r="G13" s="24">
        <v>0</v>
      </c>
      <c r="H13" s="24">
        <v>0</v>
      </c>
      <c r="I13" s="24"/>
      <c r="J13" s="25"/>
    </row>
    <row r="14" spans="1:10" ht="38.25" customHeight="1">
      <c r="A14" s="69" t="s">
        <v>83</v>
      </c>
      <c r="B14" s="93"/>
      <c r="C14" s="93"/>
      <c r="D14" s="93"/>
      <c r="E14" s="22" t="s">
        <v>84</v>
      </c>
      <c r="F14" s="23">
        <v>0</v>
      </c>
      <c r="G14" s="24">
        <v>0</v>
      </c>
      <c r="H14" s="24">
        <v>1335.64</v>
      </c>
      <c r="I14" s="24"/>
      <c r="J14" s="25"/>
    </row>
    <row r="15" spans="1:10" ht="46.5" customHeight="1">
      <c r="A15" s="77" t="s">
        <v>0</v>
      </c>
      <c r="B15" s="77"/>
      <c r="C15" s="77"/>
      <c r="D15" s="77"/>
      <c r="E15" s="21" t="s">
        <v>1</v>
      </c>
      <c r="F15" s="20" t="s">
        <v>207</v>
      </c>
      <c r="G15" s="20" t="s">
        <v>252</v>
      </c>
      <c r="H15" s="13" t="s">
        <v>253</v>
      </c>
      <c r="I15" s="13" t="s">
        <v>44</v>
      </c>
      <c r="J15" s="14" t="s">
        <v>254</v>
      </c>
    </row>
    <row r="16" spans="1:10" ht="15" customHeight="1">
      <c r="A16" s="69" t="s">
        <v>108</v>
      </c>
      <c r="B16" s="93"/>
      <c r="C16" s="93"/>
      <c r="D16" s="93"/>
      <c r="E16" s="63" t="s">
        <v>109</v>
      </c>
      <c r="F16" s="23">
        <v>0</v>
      </c>
      <c r="G16" s="24">
        <v>0</v>
      </c>
      <c r="H16" s="24">
        <v>3087.47</v>
      </c>
      <c r="I16" s="24"/>
      <c r="J16" s="25"/>
    </row>
    <row r="17" spans="1:11" ht="37.5" customHeight="1">
      <c r="A17" s="69" t="s">
        <v>208</v>
      </c>
      <c r="B17" s="93"/>
      <c r="C17" s="93"/>
      <c r="D17" s="93"/>
      <c r="E17" s="22" t="s">
        <v>85</v>
      </c>
      <c r="F17" s="23">
        <v>326400</v>
      </c>
      <c r="G17" s="24">
        <v>18700</v>
      </c>
      <c r="H17" s="24">
        <v>18725.55</v>
      </c>
      <c r="I17" s="24">
        <f>H17/F17*100</f>
        <v>5.736994485294118</v>
      </c>
      <c r="J17" s="25">
        <f>H17/G17*100</f>
        <v>100.13663101604277</v>
      </c>
      <c r="K17" s="64"/>
    </row>
    <row r="18" spans="1:10" ht="15" customHeight="1">
      <c r="A18" s="69" t="s">
        <v>86</v>
      </c>
      <c r="B18" s="93"/>
      <c r="C18" s="93"/>
      <c r="D18" s="93"/>
      <c r="E18" s="22" t="s">
        <v>87</v>
      </c>
      <c r="F18" s="23">
        <v>23300</v>
      </c>
      <c r="G18" s="24">
        <v>7100</v>
      </c>
      <c r="H18" s="24">
        <v>7086.97</v>
      </c>
      <c r="I18" s="24">
        <f aca="true" t="shared" si="0" ref="I18:I24">H18/F18*100</f>
        <v>30.41618025751073</v>
      </c>
      <c r="J18" s="25">
        <f aca="true" t="shared" si="1" ref="J18:J23">H18/G18*100</f>
        <v>99.81647887323945</v>
      </c>
    </row>
    <row r="19" spans="1:10" ht="15" customHeight="1">
      <c r="A19" s="69" t="s">
        <v>88</v>
      </c>
      <c r="B19" s="93"/>
      <c r="C19" s="93"/>
      <c r="D19" s="93"/>
      <c r="E19" s="22" t="s">
        <v>89</v>
      </c>
      <c r="F19" s="23">
        <v>833900</v>
      </c>
      <c r="G19" s="24">
        <v>138100</v>
      </c>
      <c r="H19" s="24">
        <v>138094.36</v>
      </c>
      <c r="I19" s="24">
        <f>H19/F19*100</f>
        <v>16.560062357596834</v>
      </c>
      <c r="J19" s="25">
        <f t="shared" si="1"/>
        <v>99.99591600289645</v>
      </c>
    </row>
    <row r="20" spans="1:10" ht="29.25" customHeight="1">
      <c r="A20" s="69" t="s">
        <v>209</v>
      </c>
      <c r="B20" s="93"/>
      <c r="C20" s="93"/>
      <c r="D20" s="93"/>
      <c r="E20" s="22" t="s">
        <v>210</v>
      </c>
      <c r="F20" s="23">
        <v>485300</v>
      </c>
      <c r="G20" s="24">
        <v>450800</v>
      </c>
      <c r="H20" s="24">
        <v>450832.33</v>
      </c>
      <c r="I20" s="24">
        <f>H20/F20*100</f>
        <v>92.89765711930765</v>
      </c>
      <c r="J20" s="25">
        <f t="shared" si="1"/>
        <v>100.00717169476488</v>
      </c>
    </row>
    <row r="21" spans="1:10" ht="25.5" customHeight="1">
      <c r="A21" s="69" t="s">
        <v>211</v>
      </c>
      <c r="B21" s="93"/>
      <c r="C21" s="93"/>
      <c r="D21" s="93"/>
      <c r="E21" s="22" t="s">
        <v>212</v>
      </c>
      <c r="F21" s="23">
        <v>200000</v>
      </c>
      <c r="G21" s="24">
        <v>120800</v>
      </c>
      <c r="H21" s="24">
        <v>120747.79</v>
      </c>
      <c r="I21" s="24">
        <f>H21/F21*100</f>
        <v>60.373895</v>
      </c>
      <c r="J21" s="25">
        <f t="shared" si="1"/>
        <v>99.9567798013245</v>
      </c>
    </row>
    <row r="22" spans="1:10" ht="63.75" customHeight="1">
      <c r="A22" s="69" t="s">
        <v>90</v>
      </c>
      <c r="B22" s="93"/>
      <c r="C22" s="93"/>
      <c r="D22" s="93"/>
      <c r="E22" s="22" t="s">
        <v>91</v>
      </c>
      <c r="F22" s="23">
        <v>16800</v>
      </c>
      <c r="G22" s="24">
        <v>2800</v>
      </c>
      <c r="H22" s="24">
        <v>2890</v>
      </c>
      <c r="I22" s="24">
        <f t="shared" si="0"/>
        <v>17.202380952380953</v>
      </c>
      <c r="J22" s="25">
        <f t="shared" si="1"/>
        <v>103.21428571428572</v>
      </c>
    </row>
    <row r="23" spans="1:10" ht="61.5" customHeight="1">
      <c r="A23" s="69" t="s">
        <v>213</v>
      </c>
      <c r="B23" s="93"/>
      <c r="C23" s="93"/>
      <c r="D23" s="93"/>
      <c r="E23" s="22" t="s">
        <v>92</v>
      </c>
      <c r="F23" s="23">
        <v>215100</v>
      </c>
      <c r="G23" s="24">
        <v>7800</v>
      </c>
      <c r="H23" s="24">
        <v>7800.14</v>
      </c>
      <c r="I23" s="24">
        <f t="shared" si="0"/>
        <v>3.626285448628545</v>
      </c>
      <c r="J23" s="25">
        <f t="shared" si="1"/>
        <v>100.00179487179489</v>
      </c>
    </row>
    <row r="24" spans="1:10" ht="60.75" customHeight="1">
      <c r="A24" s="69" t="s">
        <v>214</v>
      </c>
      <c r="B24" s="93"/>
      <c r="C24" s="93"/>
      <c r="D24" s="93"/>
      <c r="E24" s="22" t="s">
        <v>215</v>
      </c>
      <c r="F24" s="23">
        <v>32200</v>
      </c>
      <c r="G24" s="24">
        <v>0</v>
      </c>
      <c r="H24" s="24">
        <v>0</v>
      </c>
      <c r="I24" s="24">
        <f t="shared" si="0"/>
        <v>0</v>
      </c>
      <c r="J24" s="24">
        <v>0</v>
      </c>
    </row>
    <row r="25" spans="1:10" ht="63.75" customHeight="1">
      <c r="A25" s="69" t="s">
        <v>216</v>
      </c>
      <c r="B25" s="93"/>
      <c r="C25" s="93"/>
      <c r="D25" s="93"/>
      <c r="E25" s="22" t="s">
        <v>217</v>
      </c>
      <c r="F25" s="23">
        <v>49200</v>
      </c>
      <c r="G25" s="24">
        <v>29300</v>
      </c>
      <c r="H25" s="24">
        <v>29184.97</v>
      </c>
      <c r="I25" s="24">
        <f>H25/F25*100</f>
        <v>59.319044715447156</v>
      </c>
      <c r="J25" s="25">
        <f>H25/G25*100</f>
        <v>99.60740614334472</v>
      </c>
    </row>
    <row r="26" spans="1:10" ht="61.5" customHeight="1">
      <c r="A26" s="69" t="s">
        <v>218</v>
      </c>
      <c r="B26" s="93"/>
      <c r="C26" s="93"/>
      <c r="D26" s="93"/>
      <c r="E26" s="22" t="s">
        <v>219</v>
      </c>
      <c r="F26" s="23">
        <v>79300</v>
      </c>
      <c r="G26" s="24">
        <v>0</v>
      </c>
      <c r="H26" s="24">
        <v>0</v>
      </c>
      <c r="I26" s="24">
        <f>H26/F26*100</f>
        <v>0</v>
      </c>
      <c r="J26" s="25"/>
    </row>
    <row r="27" spans="1:10" ht="39.75" customHeight="1">
      <c r="A27" s="69" t="s">
        <v>220</v>
      </c>
      <c r="B27" s="93"/>
      <c r="C27" s="93"/>
      <c r="D27" s="93"/>
      <c r="E27" s="22" t="s">
        <v>221</v>
      </c>
      <c r="F27" s="23">
        <v>20100</v>
      </c>
      <c r="G27" s="24">
        <v>10000</v>
      </c>
      <c r="H27" s="24">
        <v>10070</v>
      </c>
      <c r="I27" s="24">
        <f>H27/F27*100</f>
        <v>50.099502487562184</v>
      </c>
      <c r="J27" s="25">
        <f>H27/G27*100</f>
        <v>100.69999999999999</v>
      </c>
    </row>
    <row r="28" spans="1:10" ht="46.5" customHeight="1">
      <c r="A28" s="77" t="s">
        <v>0</v>
      </c>
      <c r="B28" s="77"/>
      <c r="C28" s="77"/>
      <c r="D28" s="77"/>
      <c r="E28" s="21" t="s">
        <v>1</v>
      </c>
      <c r="F28" s="20" t="s">
        <v>207</v>
      </c>
      <c r="G28" s="20" t="s">
        <v>252</v>
      </c>
      <c r="H28" s="13" t="s">
        <v>253</v>
      </c>
      <c r="I28" s="13" t="s">
        <v>44</v>
      </c>
      <c r="J28" s="14" t="s">
        <v>254</v>
      </c>
    </row>
    <row r="29" spans="1:10" ht="66.75" customHeight="1">
      <c r="A29" s="69" t="s">
        <v>223</v>
      </c>
      <c r="B29" s="93"/>
      <c r="C29" s="93"/>
      <c r="D29" s="93"/>
      <c r="E29" s="22" t="s">
        <v>222</v>
      </c>
      <c r="F29" s="23">
        <v>16700</v>
      </c>
      <c r="G29" s="24">
        <v>16550</v>
      </c>
      <c r="H29" s="24">
        <v>16550</v>
      </c>
      <c r="I29" s="24">
        <f>H29/F29*100</f>
        <v>99.10179640718563</v>
      </c>
      <c r="J29" s="25">
        <f aca="true" t="shared" si="2" ref="J29:J34">H29/G29*100</f>
        <v>100</v>
      </c>
    </row>
    <row r="30" spans="1:10" ht="36" customHeight="1">
      <c r="A30" s="69" t="s">
        <v>224</v>
      </c>
      <c r="B30" s="93"/>
      <c r="C30" s="93"/>
      <c r="D30" s="93"/>
      <c r="E30" s="22" t="s">
        <v>93</v>
      </c>
      <c r="F30" s="23">
        <v>20000</v>
      </c>
      <c r="G30" s="24">
        <v>8400</v>
      </c>
      <c r="H30" s="24">
        <v>8410.82</v>
      </c>
      <c r="I30" s="24">
        <f>H30/F30*100</f>
        <v>42.0541</v>
      </c>
      <c r="J30" s="25">
        <f t="shared" si="2"/>
        <v>100.12880952380951</v>
      </c>
    </row>
    <row r="31" spans="1:10" ht="39" customHeight="1">
      <c r="A31" s="69" t="s">
        <v>225</v>
      </c>
      <c r="B31" s="93"/>
      <c r="C31" s="93"/>
      <c r="D31" s="93"/>
      <c r="E31" s="22" t="s">
        <v>226</v>
      </c>
      <c r="F31" s="23">
        <v>7500</v>
      </c>
      <c r="G31" s="24">
        <v>7500</v>
      </c>
      <c r="H31" s="24">
        <v>7500</v>
      </c>
      <c r="I31" s="24">
        <f>H31/F31*100</f>
        <v>100</v>
      </c>
      <c r="J31" s="25">
        <f t="shared" si="2"/>
        <v>100</v>
      </c>
    </row>
    <row r="32" spans="1:10" ht="16.5" customHeight="1">
      <c r="A32" s="111" t="s">
        <v>27</v>
      </c>
      <c r="B32" s="112"/>
      <c r="C32" s="93"/>
      <c r="D32" s="93"/>
      <c r="E32" s="113"/>
      <c r="F32" s="26">
        <f>SUM(F8:F31)</f>
        <v>3616600</v>
      </c>
      <c r="G32" s="26">
        <f>SUM(G8:G31)</f>
        <v>1511450</v>
      </c>
      <c r="H32" s="26">
        <f>SUM(H8:H31)</f>
        <v>1503516.3399999999</v>
      </c>
      <c r="I32" s="26">
        <f aca="true" t="shared" si="3" ref="I32:I39">H32/F32*100</f>
        <v>41.57264668473151</v>
      </c>
      <c r="J32" s="27">
        <f t="shared" si="2"/>
        <v>99.47509609977173</v>
      </c>
    </row>
    <row r="33" spans="1:10" ht="17.25" customHeight="1">
      <c r="A33" s="111" t="s">
        <v>28</v>
      </c>
      <c r="B33" s="112"/>
      <c r="C33" s="93"/>
      <c r="D33" s="93"/>
      <c r="E33" s="113"/>
      <c r="F33" s="26">
        <f>SUM(F34:F43)</f>
        <v>9137003.38</v>
      </c>
      <c r="G33" s="26">
        <f>SUM(G34:G43)</f>
        <v>4002866.67</v>
      </c>
      <c r="H33" s="26">
        <f>SUM(H34:H43)</f>
        <v>4002866.67</v>
      </c>
      <c r="I33" s="26">
        <f t="shared" si="3"/>
        <v>43.80940340639339</v>
      </c>
      <c r="J33" s="27">
        <f t="shared" si="2"/>
        <v>100</v>
      </c>
    </row>
    <row r="34" spans="1:10" ht="24" customHeight="1">
      <c r="A34" s="69" t="s">
        <v>227</v>
      </c>
      <c r="B34" s="93"/>
      <c r="C34" s="93"/>
      <c r="D34" s="93"/>
      <c r="E34" s="22" t="s">
        <v>228</v>
      </c>
      <c r="F34" s="23">
        <v>8377700</v>
      </c>
      <c r="G34" s="24">
        <v>3775500</v>
      </c>
      <c r="H34" s="24">
        <v>3775500</v>
      </c>
      <c r="I34" s="24">
        <f t="shared" si="3"/>
        <v>45.06606825262304</v>
      </c>
      <c r="J34" s="25">
        <f t="shared" si="2"/>
        <v>100</v>
      </c>
    </row>
    <row r="35" spans="1:10" ht="14.25" customHeight="1">
      <c r="A35" s="69" t="s">
        <v>229</v>
      </c>
      <c r="B35" s="93"/>
      <c r="C35" s="93"/>
      <c r="D35" s="93"/>
      <c r="E35" s="22" t="s">
        <v>230</v>
      </c>
      <c r="F35" s="23">
        <v>327750</v>
      </c>
      <c r="G35" s="24">
        <v>0</v>
      </c>
      <c r="H35" s="24">
        <v>0</v>
      </c>
      <c r="I35" s="24">
        <f>H35/F35*100</f>
        <v>0</v>
      </c>
      <c r="J35" s="25"/>
    </row>
    <row r="36" spans="1:10" ht="24.75" customHeight="1">
      <c r="A36" s="69" t="s">
        <v>231</v>
      </c>
      <c r="B36" s="69"/>
      <c r="C36" s="69"/>
      <c r="D36" s="69"/>
      <c r="E36" s="22" t="s">
        <v>232</v>
      </c>
      <c r="F36" s="23">
        <v>63500</v>
      </c>
      <c r="G36" s="24">
        <v>31750</v>
      </c>
      <c r="H36" s="24">
        <v>31750</v>
      </c>
      <c r="I36" s="24">
        <f t="shared" si="3"/>
        <v>50</v>
      </c>
      <c r="J36" s="25">
        <f>H36/G36*100</f>
        <v>100</v>
      </c>
    </row>
    <row r="37" spans="1:10" ht="39.75" customHeight="1">
      <c r="A37" s="69" t="s">
        <v>233</v>
      </c>
      <c r="B37" s="69"/>
      <c r="C37" s="69"/>
      <c r="D37" s="69"/>
      <c r="E37" s="22" t="s">
        <v>234</v>
      </c>
      <c r="F37" s="23">
        <v>154600</v>
      </c>
      <c r="G37" s="24">
        <v>85800</v>
      </c>
      <c r="H37" s="24">
        <v>85800</v>
      </c>
      <c r="I37" s="24">
        <f t="shared" si="3"/>
        <v>55.498059508408794</v>
      </c>
      <c r="J37" s="25">
        <f>H37/G37*100</f>
        <v>100</v>
      </c>
    </row>
    <row r="38" spans="1:10" ht="30.75" customHeight="1">
      <c r="A38" s="69" t="s">
        <v>235</v>
      </c>
      <c r="B38" s="93"/>
      <c r="C38" s="93"/>
      <c r="D38" s="93"/>
      <c r="E38" s="22" t="s">
        <v>236</v>
      </c>
      <c r="F38" s="23">
        <v>43636.71</v>
      </c>
      <c r="G38" s="24">
        <v>10000</v>
      </c>
      <c r="H38" s="24">
        <v>10000</v>
      </c>
      <c r="I38" s="24">
        <f>H38/F38*100</f>
        <v>22.91648476706883</v>
      </c>
      <c r="J38" s="25">
        <f>H38/G38*100</f>
        <v>100</v>
      </c>
    </row>
    <row r="39" spans="1:10" ht="66.75" customHeight="1">
      <c r="A39" s="69" t="s">
        <v>237</v>
      </c>
      <c r="B39" s="93"/>
      <c r="C39" s="93"/>
      <c r="D39" s="93"/>
      <c r="E39" s="22" t="s">
        <v>238</v>
      </c>
      <c r="F39" s="23">
        <v>22200</v>
      </c>
      <c r="G39" s="24">
        <v>22200</v>
      </c>
      <c r="H39" s="24">
        <v>22200</v>
      </c>
      <c r="I39" s="24">
        <f t="shared" si="3"/>
        <v>100</v>
      </c>
      <c r="J39" s="25">
        <f>H39/G39*100</f>
        <v>100</v>
      </c>
    </row>
    <row r="40" spans="1:10" ht="31.5" customHeight="1">
      <c r="A40" s="69" t="s">
        <v>239</v>
      </c>
      <c r="B40" s="69"/>
      <c r="C40" s="69"/>
      <c r="D40" s="69"/>
      <c r="E40" s="22" t="s">
        <v>240</v>
      </c>
      <c r="F40" s="23">
        <v>70000</v>
      </c>
      <c r="G40" s="24">
        <v>0</v>
      </c>
      <c r="H40" s="24">
        <v>0</v>
      </c>
      <c r="I40" s="24">
        <f>H40/F40*100</f>
        <v>0</v>
      </c>
      <c r="J40" s="25"/>
    </row>
    <row r="41" spans="1:10" ht="40.5" customHeight="1">
      <c r="A41" s="69" t="s">
        <v>255</v>
      </c>
      <c r="B41" s="69"/>
      <c r="C41" s="69"/>
      <c r="D41" s="69"/>
      <c r="E41" s="22" t="s">
        <v>256</v>
      </c>
      <c r="F41" s="23">
        <v>77616.67</v>
      </c>
      <c r="G41" s="24">
        <v>77616.67</v>
      </c>
      <c r="H41" s="24">
        <v>77616.67</v>
      </c>
      <c r="I41" s="24">
        <f>H41/F41*100</f>
        <v>100</v>
      </c>
      <c r="J41" s="25">
        <f>H41/G41*100</f>
        <v>100</v>
      </c>
    </row>
    <row r="42" spans="1:10" ht="40.5" customHeight="1">
      <c r="A42" s="69" t="s">
        <v>94</v>
      </c>
      <c r="B42" s="69"/>
      <c r="C42" s="69"/>
      <c r="D42" s="69"/>
      <c r="E42" s="22" t="s">
        <v>95</v>
      </c>
      <c r="F42" s="23">
        <v>0</v>
      </c>
      <c r="G42" s="24">
        <v>0</v>
      </c>
      <c r="H42" s="24">
        <v>0</v>
      </c>
      <c r="I42" s="24"/>
      <c r="J42" s="25"/>
    </row>
    <row r="43" spans="1:10" ht="40.5" customHeight="1">
      <c r="A43" s="69" t="s">
        <v>110</v>
      </c>
      <c r="B43" s="69"/>
      <c r="C43" s="69"/>
      <c r="D43" s="69"/>
      <c r="E43" s="22" t="s">
        <v>95</v>
      </c>
      <c r="F43" s="23">
        <v>0</v>
      </c>
      <c r="G43" s="24">
        <v>0</v>
      </c>
      <c r="H43" s="24">
        <v>0</v>
      </c>
      <c r="I43" s="24"/>
      <c r="J43" s="25"/>
    </row>
    <row r="44" spans="1:10" ht="17.25" customHeight="1">
      <c r="A44" s="114" t="s">
        <v>29</v>
      </c>
      <c r="B44" s="114"/>
      <c r="C44" s="114"/>
      <c r="D44" s="114"/>
      <c r="E44" s="114"/>
      <c r="F44" s="28">
        <f>SUM(F33,F32,)</f>
        <v>12753603.38</v>
      </c>
      <c r="G44" s="28">
        <f>SUM(G33,G32,)</f>
        <v>5514316.67</v>
      </c>
      <c r="H44" s="28">
        <f>SUM(H33,H32,)</f>
        <v>5506383.01</v>
      </c>
      <c r="I44" s="28">
        <f>H44/F44*100</f>
        <v>43.17511565895975</v>
      </c>
      <c r="J44" s="29">
        <f>H44/G44*100</f>
        <v>99.85612614445662</v>
      </c>
    </row>
    <row r="45" spans="1:10" ht="6.75" customHeight="1">
      <c r="A45" s="15"/>
      <c r="B45" s="15"/>
      <c r="C45" s="15"/>
      <c r="D45" s="15"/>
      <c r="E45" s="16"/>
      <c r="F45" s="16"/>
      <c r="G45" s="15"/>
      <c r="H45" s="17"/>
      <c r="I45" s="17"/>
      <c r="J45" s="15"/>
    </row>
    <row r="46" spans="1:10" ht="12.75" hidden="1">
      <c r="A46" s="15"/>
      <c r="B46" s="15"/>
      <c r="C46" s="15"/>
      <c r="D46" s="15"/>
      <c r="E46" s="16"/>
      <c r="F46" s="16"/>
      <c r="G46" s="30"/>
      <c r="H46" s="31"/>
      <c r="I46" s="31"/>
      <c r="J46" s="30"/>
    </row>
    <row r="47" spans="1:10" ht="12.75" customHeight="1" hidden="1">
      <c r="A47" s="15"/>
      <c r="B47" s="15"/>
      <c r="C47" s="15"/>
      <c r="D47" s="15"/>
      <c r="E47" s="16"/>
      <c r="F47" s="16"/>
      <c r="G47" s="30"/>
      <c r="H47" s="31"/>
      <c r="I47" s="31"/>
      <c r="J47" s="30"/>
    </row>
    <row r="48" spans="1:10" ht="0.75" customHeight="1" hidden="1">
      <c r="A48" s="15"/>
      <c r="B48" s="15"/>
      <c r="C48" s="15"/>
      <c r="D48" s="15"/>
      <c r="E48" s="16"/>
      <c r="F48" s="16"/>
      <c r="G48" s="30"/>
      <c r="H48" s="31"/>
      <c r="I48" s="31"/>
      <c r="J48" s="30"/>
    </row>
    <row r="49" spans="1:10" ht="36" customHeight="1">
      <c r="A49" s="15"/>
      <c r="B49" s="15"/>
      <c r="C49" s="15"/>
      <c r="D49" s="15"/>
      <c r="E49" s="32" t="s">
        <v>3</v>
      </c>
      <c r="F49" s="32"/>
      <c r="G49" s="30"/>
      <c r="H49" s="31"/>
      <c r="I49" s="31"/>
      <c r="J49" s="30"/>
    </row>
    <row r="50" spans="1:10" ht="9.75" customHeight="1">
      <c r="A50" s="15"/>
      <c r="B50" s="15"/>
      <c r="C50" s="15"/>
      <c r="D50" s="15"/>
      <c r="E50" s="16"/>
      <c r="F50" s="16"/>
      <c r="G50" s="30"/>
      <c r="H50" s="31"/>
      <c r="I50" s="17"/>
      <c r="J50" s="19" t="s">
        <v>77</v>
      </c>
    </row>
    <row r="51" spans="1:10" ht="50.25" customHeight="1">
      <c r="A51" s="77" t="s">
        <v>4</v>
      </c>
      <c r="B51" s="77"/>
      <c r="C51" s="20" t="s">
        <v>5</v>
      </c>
      <c r="D51" s="20" t="s">
        <v>6</v>
      </c>
      <c r="E51" s="80" t="s">
        <v>7</v>
      </c>
      <c r="F51" s="81"/>
      <c r="G51" s="20" t="s">
        <v>252</v>
      </c>
      <c r="H51" s="33" t="s">
        <v>257</v>
      </c>
      <c r="I51" s="33" t="s">
        <v>45</v>
      </c>
      <c r="J51" s="20" t="s">
        <v>47</v>
      </c>
    </row>
    <row r="52" spans="1:10" ht="18.75" customHeight="1">
      <c r="A52" s="72" t="s">
        <v>17</v>
      </c>
      <c r="B52" s="92"/>
      <c r="C52" s="34"/>
      <c r="D52" s="34"/>
      <c r="E52" s="100" t="s">
        <v>8</v>
      </c>
      <c r="F52" s="66"/>
      <c r="G52" s="36">
        <f>G53+G58+G66+G92+G79+G87</f>
        <v>1853299.4</v>
      </c>
      <c r="H52" s="36">
        <f>H53+H58+H66+H92+H79+H87</f>
        <v>1848509.9700000002</v>
      </c>
      <c r="I52" s="53">
        <f aca="true" t="shared" si="4" ref="I52:I57">G52-H52</f>
        <v>4789.429999999702</v>
      </c>
      <c r="J52" s="35">
        <f aca="true" t="shared" si="5" ref="J52:J74">H52/G52*100</f>
        <v>99.74157278635067</v>
      </c>
    </row>
    <row r="53" spans="1:10" ht="23.25" customHeight="1">
      <c r="A53" s="75" t="s">
        <v>18</v>
      </c>
      <c r="B53" s="76"/>
      <c r="C53" s="39"/>
      <c r="D53" s="39"/>
      <c r="E53" s="65" t="s">
        <v>46</v>
      </c>
      <c r="F53" s="66"/>
      <c r="G53" s="42">
        <f>G56</f>
        <v>240590</v>
      </c>
      <c r="H53" s="42">
        <f>H56</f>
        <v>240573.47</v>
      </c>
      <c r="I53" s="42">
        <f t="shared" si="4"/>
        <v>16.529999999998836</v>
      </c>
      <c r="J53" s="41">
        <f t="shared" si="5"/>
        <v>99.99312939024897</v>
      </c>
    </row>
    <row r="54" spans="1:10" ht="18" customHeight="1">
      <c r="A54" s="70"/>
      <c r="B54" s="71"/>
      <c r="C54" s="45" t="s">
        <v>112</v>
      </c>
      <c r="D54" s="46"/>
      <c r="E54" s="78" t="s">
        <v>113</v>
      </c>
      <c r="F54" s="86"/>
      <c r="G54" s="48">
        <f>G56</f>
        <v>240590</v>
      </c>
      <c r="H54" s="48">
        <f>H56</f>
        <v>240573.47</v>
      </c>
      <c r="I54" s="48">
        <f t="shared" si="4"/>
        <v>16.529999999998836</v>
      </c>
      <c r="J54" s="47">
        <f>H54/G54*100</f>
        <v>99.99312939024897</v>
      </c>
    </row>
    <row r="55" spans="1:10" ht="21.75" customHeight="1">
      <c r="A55" s="70"/>
      <c r="B55" s="71"/>
      <c r="C55" s="45" t="s">
        <v>114</v>
      </c>
      <c r="D55" s="46"/>
      <c r="E55" s="78" t="s">
        <v>115</v>
      </c>
      <c r="F55" s="86"/>
      <c r="G55" s="48">
        <f>G56</f>
        <v>240590</v>
      </c>
      <c r="H55" s="48">
        <f>H56</f>
        <v>240573.47</v>
      </c>
      <c r="I55" s="48">
        <f t="shared" si="4"/>
        <v>16.529999999998836</v>
      </c>
      <c r="J55" s="47">
        <f>H55/G55*100</f>
        <v>99.99312939024897</v>
      </c>
    </row>
    <row r="56" spans="1:10" ht="17.25" customHeight="1">
      <c r="A56" s="70"/>
      <c r="B56" s="71"/>
      <c r="C56" s="45" t="s">
        <v>116</v>
      </c>
      <c r="D56" s="46"/>
      <c r="E56" s="78" t="s">
        <v>9</v>
      </c>
      <c r="F56" s="86"/>
      <c r="G56" s="48">
        <f>G57</f>
        <v>240590</v>
      </c>
      <c r="H56" s="48">
        <f>H57</f>
        <v>240573.47</v>
      </c>
      <c r="I56" s="48">
        <f t="shared" si="4"/>
        <v>16.529999999998836</v>
      </c>
      <c r="J56" s="47">
        <f t="shared" si="5"/>
        <v>99.99312939024897</v>
      </c>
    </row>
    <row r="57" spans="1:10" ht="36.75" customHeight="1">
      <c r="A57" s="43"/>
      <c r="B57" s="44"/>
      <c r="C57" s="49"/>
      <c r="D57" s="49" t="s">
        <v>50</v>
      </c>
      <c r="E57" s="67" t="s">
        <v>122</v>
      </c>
      <c r="F57" s="68"/>
      <c r="G57" s="48">
        <v>240590</v>
      </c>
      <c r="H57" s="48">
        <v>240573.47</v>
      </c>
      <c r="I57" s="48">
        <f t="shared" si="4"/>
        <v>16.529999999998836</v>
      </c>
      <c r="J57" s="47">
        <f t="shared" si="5"/>
        <v>99.99312939024897</v>
      </c>
    </row>
    <row r="58" spans="1:10" ht="35.25" customHeight="1">
      <c r="A58" s="75" t="s">
        <v>19</v>
      </c>
      <c r="B58" s="92"/>
      <c r="C58" s="39"/>
      <c r="D58" s="39"/>
      <c r="E58" s="65" t="s">
        <v>117</v>
      </c>
      <c r="F58" s="66"/>
      <c r="G58" s="42">
        <f>G61+G63</f>
        <v>213390</v>
      </c>
      <c r="H58" s="42">
        <f>H61+H63</f>
        <v>213365.8</v>
      </c>
      <c r="I58" s="42">
        <f>I61+I63</f>
        <v>24.199999999999818</v>
      </c>
      <c r="J58" s="41">
        <f t="shared" si="5"/>
        <v>99.98865926238342</v>
      </c>
    </row>
    <row r="59" spans="1:10" ht="18.75" customHeight="1">
      <c r="A59" s="70"/>
      <c r="B59" s="71"/>
      <c r="C59" s="45" t="s">
        <v>112</v>
      </c>
      <c r="D59" s="46"/>
      <c r="E59" s="78" t="s">
        <v>113</v>
      </c>
      <c r="F59" s="86"/>
      <c r="G59" s="48">
        <f>G60</f>
        <v>213390</v>
      </c>
      <c r="H59" s="48">
        <f>H60</f>
        <v>213365.8</v>
      </c>
      <c r="I59" s="48">
        <f>I60</f>
        <v>24.199999999999818</v>
      </c>
      <c r="J59" s="47">
        <f t="shared" si="5"/>
        <v>99.98865926238342</v>
      </c>
    </row>
    <row r="60" spans="1:10" ht="24.75" customHeight="1">
      <c r="A60" s="70"/>
      <c r="B60" s="71"/>
      <c r="C60" s="45" t="s">
        <v>114</v>
      </c>
      <c r="D60" s="46"/>
      <c r="E60" s="78" t="s">
        <v>115</v>
      </c>
      <c r="F60" s="86"/>
      <c r="G60" s="48">
        <f>G61+G63</f>
        <v>213390</v>
      </c>
      <c r="H60" s="48">
        <f>H61+H63</f>
        <v>213365.8</v>
      </c>
      <c r="I60" s="48">
        <f>I61+I63</f>
        <v>24.199999999999818</v>
      </c>
      <c r="J60" s="47">
        <f>H60/G60*100</f>
        <v>99.98865926238342</v>
      </c>
    </row>
    <row r="61" spans="1:10" ht="18.75" customHeight="1">
      <c r="A61" s="70"/>
      <c r="B61" s="71"/>
      <c r="C61" s="45" t="s">
        <v>118</v>
      </c>
      <c r="D61" s="46"/>
      <c r="E61" s="65" t="s">
        <v>10</v>
      </c>
      <c r="F61" s="82"/>
      <c r="G61" s="48">
        <f>G62</f>
        <v>112940</v>
      </c>
      <c r="H61" s="48">
        <f>H62</f>
        <v>112928.39</v>
      </c>
      <c r="I61" s="48">
        <f>I62</f>
        <v>11.610000000000582</v>
      </c>
      <c r="J61" s="47">
        <f t="shared" si="5"/>
        <v>99.9897202054188</v>
      </c>
    </row>
    <row r="62" spans="1:10" ht="33" customHeight="1">
      <c r="A62" s="43"/>
      <c r="B62" s="44"/>
      <c r="C62" s="49"/>
      <c r="D62" s="49" t="s">
        <v>50</v>
      </c>
      <c r="E62" s="67" t="s">
        <v>122</v>
      </c>
      <c r="F62" s="68"/>
      <c r="G62" s="48">
        <v>112940</v>
      </c>
      <c r="H62" s="48">
        <v>112928.39</v>
      </c>
      <c r="I62" s="48">
        <f>G62-H62</f>
        <v>11.610000000000582</v>
      </c>
      <c r="J62" s="47">
        <f t="shared" si="5"/>
        <v>99.9897202054188</v>
      </c>
    </row>
    <row r="63" spans="1:10" ht="18.75" customHeight="1">
      <c r="A63" s="70"/>
      <c r="B63" s="71"/>
      <c r="C63" s="45" t="s">
        <v>119</v>
      </c>
      <c r="D63" s="49"/>
      <c r="E63" s="65" t="s">
        <v>120</v>
      </c>
      <c r="F63" s="82"/>
      <c r="G63" s="48">
        <f>G64+G65</f>
        <v>100450</v>
      </c>
      <c r="H63" s="48">
        <f>H64+H65</f>
        <v>100437.41</v>
      </c>
      <c r="I63" s="48">
        <f>I64+I65</f>
        <v>12.589999999999236</v>
      </c>
      <c r="J63" s="47">
        <f t="shared" si="5"/>
        <v>99.98746640119462</v>
      </c>
    </row>
    <row r="64" spans="1:10" ht="36" customHeight="1">
      <c r="A64" s="43"/>
      <c r="B64" s="44"/>
      <c r="C64" s="49"/>
      <c r="D64" s="49" t="s">
        <v>50</v>
      </c>
      <c r="E64" s="67" t="s">
        <v>122</v>
      </c>
      <c r="F64" s="68"/>
      <c r="G64" s="48">
        <v>97050</v>
      </c>
      <c r="H64" s="48">
        <v>97043.11</v>
      </c>
      <c r="I64" s="48">
        <f>G64-H64</f>
        <v>6.889999999999418</v>
      </c>
      <c r="J64" s="47">
        <f t="shared" si="5"/>
        <v>99.99290056671819</v>
      </c>
    </row>
    <row r="65" spans="1:10" ht="16.5" customHeight="1">
      <c r="A65" s="43"/>
      <c r="B65" s="44"/>
      <c r="C65" s="46"/>
      <c r="D65" s="49" t="s">
        <v>51</v>
      </c>
      <c r="E65" s="67" t="s">
        <v>121</v>
      </c>
      <c r="F65" s="68"/>
      <c r="G65" s="48">
        <v>3400</v>
      </c>
      <c r="H65" s="48">
        <v>3394.3</v>
      </c>
      <c r="I65" s="48">
        <f>G65-H65</f>
        <v>5.699999999999818</v>
      </c>
      <c r="J65" s="47">
        <f t="shared" si="5"/>
        <v>99.83235294117647</v>
      </c>
    </row>
    <row r="66" spans="1:10" ht="25.5" customHeight="1">
      <c r="A66" s="75" t="s">
        <v>20</v>
      </c>
      <c r="B66" s="76"/>
      <c r="C66" s="39"/>
      <c r="D66" s="39"/>
      <c r="E66" s="65" t="s">
        <v>43</v>
      </c>
      <c r="F66" s="66"/>
      <c r="G66" s="42">
        <f>G67</f>
        <v>718543</v>
      </c>
      <c r="H66" s="42">
        <f>H67</f>
        <v>718498.0900000001</v>
      </c>
      <c r="I66" s="42">
        <f>G66-H66</f>
        <v>44.90999999991618</v>
      </c>
      <c r="J66" s="41">
        <f t="shared" si="5"/>
        <v>99.99374985213134</v>
      </c>
    </row>
    <row r="67" spans="1:10" ht="18.75" customHeight="1">
      <c r="A67" s="70"/>
      <c r="B67" s="71"/>
      <c r="C67" s="45" t="s">
        <v>112</v>
      </c>
      <c r="D67" s="46"/>
      <c r="E67" s="78" t="s">
        <v>113</v>
      </c>
      <c r="F67" s="86"/>
      <c r="G67" s="48">
        <f>G68+G76</f>
        <v>718543</v>
      </c>
      <c r="H67" s="48">
        <f>H68+H76</f>
        <v>718498.0900000001</v>
      </c>
      <c r="I67" s="48">
        <f>G67-H67</f>
        <v>44.90999999991618</v>
      </c>
      <c r="J67" s="47">
        <f t="shared" si="5"/>
        <v>99.99374985213134</v>
      </c>
    </row>
    <row r="68" spans="1:10" ht="18.75" customHeight="1">
      <c r="A68" s="70"/>
      <c r="B68" s="71"/>
      <c r="C68" s="45" t="s">
        <v>114</v>
      </c>
      <c r="D68" s="46"/>
      <c r="E68" s="78" t="s">
        <v>115</v>
      </c>
      <c r="F68" s="86"/>
      <c r="G68" s="48">
        <f>G69+G74</f>
        <v>718543</v>
      </c>
      <c r="H68" s="48">
        <f>H69+H74</f>
        <v>718498.0900000001</v>
      </c>
      <c r="I68" s="48">
        <f>G68-H68</f>
        <v>44.90999999991618</v>
      </c>
      <c r="J68" s="47">
        <f>H68/G68*100</f>
        <v>99.99374985213134</v>
      </c>
    </row>
    <row r="69" spans="1:10" ht="15" customHeight="1">
      <c r="A69" s="70"/>
      <c r="B69" s="71"/>
      <c r="C69" s="45" t="s">
        <v>119</v>
      </c>
      <c r="D69" s="49"/>
      <c r="E69" s="65" t="s">
        <v>120</v>
      </c>
      <c r="F69" s="82"/>
      <c r="G69" s="48">
        <f>G70+G71+G72</f>
        <v>672043</v>
      </c>
      <c r="H69" s="48">
        <f>H70+H71+H72</f>
        <v>671998.0900000001</v>
      </c>
      <c r="I69" s="48">
        <f>I70+I71+I72</f>
        <v>44.90999999997439</v>
      </c>
      <c r="J69" s="47">
        <f t="shared" si="5"/>
        <v>99.99331739189309</v>
      </c>
    </row>
    <row r="70" spans="1:10" ht="33" customHeight="1">
      <c r="A70" s="70"/>
      <c r="B70" s="71"/>
      <c r="C70" s="46"/>
      <c r="D70" s="49" t="s">
        <v>50</v>
      </c>
      <c r="E70" s="67" t="s">
        <v>122</v>
      </c>
      <c r="F70" s="68"/>
      <c r="G70" s="48">
        <v>477940</v>
      </c>
      <c r="H70" s="48">
        <v>477931.09</v>
      </c>
      <c r="I70" s="48">
        <f>G70-H70</f>
        <v>8.909999999974389</v>
      </c>
      <c r="J70" s="47">
        <f t="shared" si="5"/>
        <v>99.99813574925723</v>
      </c>
    </row>
    <row r="71" spans="1:10" ht="14.25" customHeight="1">
      <c r="A71" s="43"/>
      <c r="B71" s="44"/>
      <c r="C71" s="46"/>
      <c r="D71" s="49" t="s">
        <v>51</v>
      </c>
      <c r="E71" s="67" t="s">
        <v>121</v>
      </c>
      <c r="F71" s="68"/>
      <c r="G71" s="48">
        <v>188790</v>
      </c>
      <c r="H71" s="48">
        <v>188754</v>
      </c>
      <c r="I71" s="48">
        <f>G71-H71</f>
        <v>36</v>
      </c>
      <c r="J71" s="47">
        <f t="shared" si="5"/>
        <v>99.98093119338948</v>
      </c>
    </row>
    <row r="72" spans="1:10" ht="14.25" customHeight="1">
      <c r="A72" s="43"/>
      <c r="B72" s="44"/>
      <c r="C72" s="46"/>
      <c r="D72" s="49" t="s">
        <v>52</v>
      </c>
      <c r="E72" s="67" t="s">
        <v>62</v>
      </c>
      <c r="F72" s="68"/>
      <c r="G72" s="48">
        <v>5313</v>
      </c>
      <c r="H72" s="48">
        <v>5313</v>
      </c>
      <c r="I72" s="48">
        <f>G72-H72</f>
        <v>0</v>
      </c>
      <c r="J72" s="47">
        <f t="shared" si="5"/>
        <v>100</v>
      </c>
    </row>
    <row r="73" spans="1:10" ht="54.75" customHeight="1">
      <c r="A73" s="77" t="s">
        <v>4</v>
      </c>
      <c r="B73" s="77"/>
      <c r="C73" s="20" t="s">
        <v>5</v>
      </c>
      <c r="D73" s="20" t="s">
        <v>6</v>
      </c>
      <c r="E73" s="80" t="s">
        <v>7</v>
      </c>
      <c r="F73" s="81"/>
      <c r="G73" s="20" t="s">
        <v>252</v>
      </c>
      <c r="H73" s="33" t="s">
        <v>257</v>
      </c>
      <c r="I73" s="33" t="s">
        <v>45</v>
      </c>
      <c r="J73" s="20" t="s">
        <v>47</v>
      </c>
    </row>
    <row r="74" spans="1:10" ht="54" customHeight="1">
      <c r="A74" s="70"/>
      <c r="B74" s="71"/>
      <c r="C74" s="45" t="s">
        <v>123</v>
      </c>
      <c r="D74" s="46"/>
      <c r="E74" s="88" t="s">
        <v>64</v>
      </c>
      <c r="F74" s="86"/>
      <c r="G74" s="48">
        <f>G75</f>
        <v>46500</v>
      </c>
      <c r="H74" s="48">
        <f>H75</f>
        <v>46500</v>
      </c>
      <c r="I74" s="48">
        <f>I75</f>
        <v>0</v>
      </c>
      <c r="J74" s="47">
        <f t="shared" si="5"/>
        <v>100</v>
      </c>
    </row>
    <row r="75" spans="1:10" ht="16.5" customHeight="1">
      <c r="A75" s="43"/>
      <c r="B75" s="44"/>
      <c r="C75" s="49"/>
      <c r="D75" s="49" t="s">
        <v>40</v>
      </c>
      <c r="E75" s="67" t="s">
        <v>32</v>
      </c>
      <c r="F75" s="68"/>
      <c r="G75" s="48">
        <v>46500</v>
      </c>
      <c r="H75" s="48">
        <v>46500</v>
      </c>
      <c r="I75" s="48">
        <f>G75-H75</f>
        <v>0</v>
      </c>
      <c r="J75" s="47">
        <f>H75/G75*100</f>
        <v>100</v>
      </c>
    </row>
    <row r="76" spans="1:10" ht="27.75" customHeight="1">
      <c r="A76" s="70"/>
      <c r="B76" s="71"/>
      <c r="C76" s="45" t="s">
        <v>124</v>
      </c>
      <c r="D76" s="46"/>
      <c r="E76" s="88" t="s">
        <v>126</v>
      </c>
      <c r="F76" s="86"/>
      <c r="G76" s="48">
        <f aca="true" t="shared" si="6" ref="G76:I77">G77</f>
        <v>0</v>
      </c>
      <c r="H76" s="48">
        <f t="shared" si="6"/>
        <v>0</v>
      </c>
      <c r="I76" s="48">
        <f t="shared" si="6"/>
        <v>0</v>
      </c>
      <c r="J76" s="47"/>
    </row>
    <row r="77" spans="1:10" ht="15" customHeight="1">
      <c r="A77" s="70"/>
      <c r="B77" s="71"/>
      <c r="C77" s="45" t="s">
        <v>125</v>
      </c>
      <c r="D77" s="46"/>
      <c r="E77" s="88" t="s">
        <v>63</v>
      </c>
      <c r="F77" s="86"/>
      <c r="G77" s="48">
        <f t="shared" si="6"/>
        <v>0</v>
      </c>
      <c r="H77" s="48">
        <f t="shared" si="6"/>
        <v>0</v>
      </c>
      <c r="I77" s="48">
        <f t="shared" si="6"/>
        <v>0</v>
      </c>
      <c r="J77" s="47"/>
    </row>
    <row r="78" spans="1:10" ht="15" customHeight="1">
      <c r="A78" s="43"/>
      <c r="B78" s="44"/>
      <c r="C78" s="49"/>
      <c r="D78" s="49" t="s">
        <v>51</v>
      </c>
      <c r="E78" s="67" t="s">
        <v>121</v>
      </c>
      <c r="F78" s="68"/>
      <c r="G78" s="48">
        <v>0</v>
      </c>
      <c r="H78" s="48">
        <v>0</v>
      </c>
      <c r="I78" s="48">
        <f>G78-H78</f>
        <v>0</v>
      </c>
      <c r="J78" s="47"/>
    </row>
    <row r="79" spans="1:10" ht="25.5" customHeight="1">
      <c r="A79" s="75" t="s">
        <v>48</v>
      </c>
      <c r="B79" s="76"/>
      <c r="C79" s="39"/>
      <c r="D79" s="39"/>
      <c r="E79" s="65" t="s">
        <v>65</v>
      </c>
      <c r="F79" s="66"/>
      <c r="G79" s="42">
        <f>G85+G82</f>
        <v>606577.4</v>
      </c>
      <c r="H79" s="42">
        <f>H85+H82</f>
        <v>606541.53</v>
      </c>
      <c r="I79" s="42">
        <f>I85+I82</f>
        <v>35.86999999999534</v>
      </c>
      <c r="J79" s="41">
        <f aca="true" t="shared" si="7" ref="J79:J86">H79/G79*100</f>
        <v>99.99408649250697</v>
      </c>
    </row>
    <row r="80" spans="1:10" ht="21" customHeight="1">
      <c r="A80" s="70"/>
      <c r="B80" s="71"/>
      <c r="C80" s="45" t="s">
        <v>112</v>
      </c>
      <c r="D80" s="46"/>
      <c r="E80" s="78" t="s">
        <v>113</v>
      </c>
      <c r="F80" s="86"/>
      <c r="G80" s="48">
        <f>G81</f>
        <v>606577.4</v>
      </c>
      <c r="H80" s="48">
        <f>H81</f>
        <v>606541.53</v>
      </c>
      <c r="I80" s="48">
        <f aca="true" t="shared" si="8" ref="I80:I86">G80-H80</f>
        <v>35.86999999999534</v>
      </c>
      <c r="J80" s="47">
        <f t="shared" si="7"/>
        <v>99.99408649250697</v>
      </c>
    </row>
    <row r="81" spans="1:10" ht="21" customHeight="1">
      <c r="A81" s="70"/>
      <c r="B81" s="71"/>
      <c r="C81" s="45" t="s">
        <v>114</v>
      </c>
      <c r="D81" s="46"/>
      <c r="E81" s="78" t="s">
        <v>115</v>
      </c>
      <c r="F81" s="86"/>
      <c r="G81" s="48">
        <f>G82+G85</f>
        <v>606577.4</v>
      </c>
      <c r="H81" s="48">
        <f>H82+H85</f>
        <v>606541.53</v>
      </c>
      <c r="I81" s="48">
        <f t="shared" si="8"/>
        <v>35.86999999999534</v>
      </c>
      <c r="J81" s="47">
        <f t="shared" si="7"/>
        <v>99.99408649250697</v>
      </c>
    </row>
    <row r="82" spans="1:10" ht="21" customHeight="1">
      <c r="A82" s="70"/>
      <c r="B82" s="71"/>
      <c r="C82" s="45" t="s">
        <v>119</v>
      </c>
      <c r="D82" s="49"/>
      <c r="E82" s="65" t="s">
        <v>120</v>
      </c>
      <c r="F82" s="82"/>
      <c r="G82" s="48">
        <f>G84+G83</f>
        <v>554077.4</v>
      </c>
      <c r="H82" s="48">
        <f>H84+H83</f>
        <v>554041.53</v>
      </c>
      <c r="I82" s="48">
        <f t="shared" si="8"/>
        <v>35.86999999999534</v>
      </c>
      <c r="J82" s="47">
        <f t="shared" si="7"/>
        <v>99.99352617522389</v>
      </c>
    </row>
    <row r="83" spans="1:10" ht="33" customHeight="1">
      <c r="A83" s="43"/>
      <c r="B83" s="44"/>
      <c r="C83" s="49"/>
      <c r="D83" s="49" t="s">
        <v>50</v>
      </c>
      <c r="E83" s="67" t="s">
        <v>122</v>
      </c>
      <c r="F83" s="68"/>
      <c r="G83" s="48">
        <v>522330</v>
      </c>
      <c r="H83" s="48">
        <v>522319.87</v>
      </c>
      <c r="I83" s="48">
        <f t="shared" si="8"/>
        <v>10.130000000004657</v>
      </c>
      <c r="J83" s="47">
        <f t="shared" si="7"/>
        <v>99.99806061302242</v>
      </c>
    </row>
    <row r="84" spans="1:10" ht="15" customHeight="1">
      <c r="A84" s="43"/>
      <c r="B84" s="44"/>
      <c r="C84" s="49"/>
      <c r="D84" s="49" t="s">
        <v>51</v>
      </c>
      <c r="E84" s="67" t="s">
        <v>121</v>
      </c>
      <c r="F84" s="68"/>
      <c r="G84" s="48">
        <v>31747.4</v>
      </c>
      <c r="H84" s="48">
        <v>31721.66</v>
      </c>
      <c r="I84" s="48">
        <f t="shared" si="8"/>
        <v>25.7400000000016</v>
      </c>
      <c r="J84" s="47">
        <f t="shared" si="7"/>
        <v>99.9189224944405</v>
      </c>
    </row>
    <row r="85" spans="1:10" ht="47.25" customHeight="1">
      <c r="A85" s="70"/>
      <c r="B85" s="71"/>
      <c r="C85" s="45" t="s">
        <v>123</v>
      </c>
      <c r="D85" s="46"/>
      <c r="E85" s="88" t="s">
        <v>64</v>
      </c>
      <c r="F85" s="86"/>
      <c r="G85" s="48">
        <f>G86</f>
        <v>52500</v>
      </c>
      <c r="H85" s="48">
        <f>H86</f>
        <v>52500</v>
      </c>
      <c r="I85" s="48">
        <f t="shared" si="8"/>
        <v>0</v>
      </c>
      <c r="J85" s="47">
        <f t="shared" si="7"/>
        <v>100</v>
      </c>
    </row>
    <row r="86" spans="1:10" ht="15" customHeight="1">
      <c r="A86" s="43"/>
      <c r="B86" s="44"/>
      <c r="C86" s="49"/>
      <c r="D86" s="49" t="s">
        <v>40</v>
      </c>
      <c r="E86" s="67" t="s">
        <v>32</v>
      </c>
      <c r="F86" s="68"/>
      <c r="G86" s="48">
        <v>52500</v>
      </c>
      <c r="H86" s="48">
        <v>52500</v>
      </c>
      <c r="I86" s="48">
        <f t="shared" si="8"/>
        <v>0</v>
      </c>
      <c r="J86" s="47">
        <f t="shared" si="7"/>
        <v>100</v>
      </c>
    </row>
    <row r="87" spans="1:10" ht="21" customHeight="1">
      <c r="A87" s="75" t="s">
        <v>96</v>
      </c>
      <c r="B87" s="76"/>
      <c r="C87" s="39"/>
      <c r="D87" s="39"/>
      <c r="E87" s="78" t="s">
        <v>97</v>
      </c>
      <c r="F87" s="98"/>
      <c r="G87" s="42">
        <f>G90</f>
        <v>0</v>
      </c>
      <c r="H87" s="42">
        <f>H90</f>
        <v>0</v>
      </c>
      <c r="I87" s="42">
        <f>I90</f>
        <v>0</v>
      </c>
      <c r="J87" s="47"/>
    </row>
    <row r="88" spans="1:10" ht="20.25" customHeight="1">
      <c r="A88" s="70"/>
      <c r="B88" s="71"/>
      <c r="C88" s="45" t="s">
        <v>112</v>
      </c>
      <c r="D88" s="46"/>
      <c r="E88" s="78" t="s">
        <v>113</v>
      </c>
      <c r="F88" s="86"/>
      <c r="G88" s="48">
        <f aca="true" t="shared" si="9" ref="G88:I89">G89</f>
        <v>0</v>
      </c>
      <c r="H88" s="48">
        <f t="shared" si="9"/>
        <v>0</v>
      </c>
      <c r="I88" s="48">
        <f t="shared" si="9"/>
        <v>0</v>
      </c>
      <c r="J88" s="47"/>
    </row>
    <row r="89" spans="1:10" ht="20.25" customHeight="1">
      <c r="A89" s="70"/>
      <c r="B89" s="71"/>
      <c r="C89" s="45" t="s">
        <v>127</v>
      </c>
      <c r="D89" s="39"/>
      <c r="E89" s="78" t="s">
        <v>128</v>
      </c>
      <c r="F89" s="85"/>
      <c r="G89" s="48">
        <f t="shared" si="9"/>
        <v>0</v>
      </c>
      <c r="H89" s="48">
        <f t="shared" si="9"/>
        <v>0</v>
      </c>
      <c r="I89" s="48">
        <f t="shared" si="9"/>
        <v>0</v>
      </c>
      <c r="J89" s="47"/>
    </row>
    <row r="90" spans="1:10" ht="20.25" customHeight="1">
      <c r="A90" s="70"/>
      <c r="B90" s="71"/>
      <c r="C90" s="45" t="s">
        <v>129</v>
      </c>
      <c r="D90" s="46"/>
      <c r="E90" s="88" t="s">
        <v>98</v>
      </c>
      <c r="F90" s="91"/>
      <c r="G90" s="48">
        <f>G91</f>
        <v>0</v>
      </c>
      <c r="H90" s="48">
        <f>H91</f>
        <v>0</v>
      </c>
      <c r="I90" s="48">
        <f>I91</f>
        <v>0</v>
      </c>
      <c r="J90" s="47"/>
    </row>
    <row r="91" spans="1:10" ht="17.25" customHeight="1">
      <c r="A91" s="70"/>
      <c r="B91" s="71"/>
      <c r="C91" s="49"/>
      <c r="D91" s="49" t="s">
        <v>52</v>
      </c>
      <c r="E91" s="67" t="s">
        <v>62</v>
      </c>
      <c r="F91" s="99"/>
      <c r="G91" s="48">
        <v>0</v>
      </c>
      <c r="H91" s="48">
        <v>0</v>
      </c>
      <c r="I91" s="48">
        <f aca="true" t="shared" si="10" ref="I91:I96">G91-H91</f>
        <v>0</v>
      </c>
      <c r="J91" s="47"/>
    </row>
    <row r="92" spans="1:10" ht="21" customHeight="1">
      <c r="A92" s="75" t="s">
        <v>49</v>
      </c>
      <c r="B92" s="76"/>
      <c r="C92" s="39"/>
      <c r="D92" s="39"/>
      <c r="E92" s="65" t="s">
        <v>11</v>
      </c>
      <c r="F92" s="66"/>
      <c r="G92" s="42">
        <f>G95+G98+G101</f>
        <v>74199</v>
      </c>
      <c r="H92" s="50">
        <f>H95+H98+H101</f>
        <v>69531.08</v>
      </c>
      <c r="I92" s="42">
        <f t="shared" si="10"/>
        <v>4667.919999999998</v>
      </c>
      <c r="J92" s="41">
        <f>H92/G92*100</f>
        <v>93.70891790994487</v>
      </c>
    </row>
    <row r="93" spans="1:10" ht="25.5" customHeight="1">
      <c r="A93" s="70"/>
      <c r="B93" s="71"/>
      <c r="C93" s="45" t="s">
        <v>112</v>
      </c>
      <c r="D93" s="46"/>
      <c r="E93" s="78" t="s">
        <v>113</v>
      </c>
      <c r="F93" s="86"/>
      <c r="G93" s="48">
        <f>G94+G100</f>
        <v>74199</v>
      </c>
      <c r="H93" s="48">
        <f>H94+H100</f>
        <v>69531.08</v>
      </c>
      <c r="I93" s="48">
        <f t="shared" si="10"/>
        <v>4667.919999999998</v>
      </c>
      <c r="J93" s="47">
        <f>H93/G93*100</f>
        <v>93.70891790994487</v>
      </c>
    </row>
    <row r="94" spans="1:10" ht="35.25" customHeight="1">
      <c r="A94" s="70"/>
      <c r="B94" s="71"/>
      <c r="C94" s="45" t="s">
        <v>127</v>
      </c>
      <c r="D94" s="39"/>
      <c r="E94" s="78" t="s">
        <v>128</v>
      </c>
      <c r="F94" s="85"/>
      <c r="G94" s="48">
        <f>G95+G98</f>
        <v>42449</v>
      </c>
      <c r="H94" s="48">
        <f>H95+H98</f>
        <v>42439</v>
      </c>
      <c r="I94" s="48">
        <f t="shared" si="10"/>
        <v>10</v>
      </c>
      <c r="J94" s="47">
        <f>H94/G94*100</f>
        <v>99.9764423190181</v>
      </c>
    </row>
    <row r="95" spans="1:10" ht="17.25" customHeight="1">
      <c r="A95" s="70"/>
      <c r="B95" s="71"/>
      <c r="C95" s="45" t="s">
        <v>130</v>
      </c>
      <c r="D95" s="46"/>
      <c r="E95" s="65" t="s">
        <v>131</v>
      </c>
      <c r="F95" s="82"/>
      <c r="G95" s="48">
        <f>G96</f>
        <v>30990</v>
      </c>
      <c r="H95" s="48">
        <f>H96</f>
        <v>30988</v>
      </c>
      <c r="I95" s="48">
        <f t="shared" si="10"/>
        <v>2</v>
      </c>
      <c r="J95" s="47">
        <f>H95/G95*100</f>
        <v>99.99354630525976</v>
      </c>
    </row>
    <row r="96" spans="1:10" ht="15.75" customHeight="1">
      <c r="A96" s="43"/>
      <c r="B96" s="44"/>
      <c r="C96" s="49"/>
      <c r="D96" s="49" t="s">
        <v>51</v>
      </c>
      <c r="E96" s="67" t="s">
        <v>121</v>
      </c>
      <c r="F96" s="68"/>
      <c r="G96" s="48">
        <v>30990</v>
      </c>
      <c r="H96" s="48">
        <v>30988</v>
      </c>
      <c r="I96" s="48">
        <f t="shared" si="10"/>
        <v>2</v>
      </c>
      <c r="J96" s="47">
        <f>H96/G96*100</f>
        <v>99.99354630525976</v>
      </c>
    </row>
    <row r="97" spans="1:10" ht="48.75" customHeight="1">
      <c r="A97" s="77" t="s">
        <v>4</v>
      </c>
      <c r="B97" s="77"/>
      <c r="C97" s="20" t="s">
        <v>5</v>
      </c>
      <c r="D97" s="20" t="s">
        <v>6</v>
      </c>
      <c r="E97" s="80" t="s">
        <v>7</v>
      </c>
      <c r="F97" s="81"/>
      <c r="G97" s="20" t="s">
        <v>252</v>
      </c>
      <c r="H97" s="33" t="s">
        <v>257</v>
      </c>
      <c r="I97" s="33" t="s">
        <v>45</v>
      </c>
      <c r="J97" s="20" t="s">
        <v>47</v>
      </c>
    </row>
    <row r="98" spans="1:10" ht="33.75" customHeight="1">
      <c r="A98" s="70"/>
      <c r="B98" s="71"/>
      <c r="C98" s="45" t="s">
        <v>132</v>
      </c>
      <c r="D98" s="49"/>
      <c r="E98" s="40" t="s">
        <v>133</v>
      </c>
      <c r="F98" s="51"/>
      <c r="G98" s="48">
        <f>G99</f>
        <v>11459</v>
      </c>
      <c r="H98" s="48">
        <f>H99</f>
        <v>11451</v>
      </c>
      <c r="I98" s="48">
        <f>I99</f>
        <v>8</v>
      </c>
      <c r="J98" s="47">
        <f aca="true" t="shared" si="11" ref="J98:J103">H98/G98*100</f>
        <v>99.93018588009424</v>
      </c>
    </row>
    <row r="99" spans="1:10" ht="18" customHeight="1">
      <c r="A99" s="43"/>
      <c r="B99" s="44"/>
      <c r="C99" s="49"/>
      <c r="D99" s="49" t="s">
        <v>52</v>
      </c>
      <c r="E99" s="67" t="s">
        <v>62</v>
      </c>
      <c r="F99" s="68"/>
      <c r="G99" s="48">
        <v>11459</v>
      </c>
      <c r="H99" s="48">
        <v>11451</v>
      </c>
      <c r="I99" s="48">
        <f>G99-H99</f>
        <v>8</v>
      </c>
      <c r="J99" s="47">
        <f t="shared" si="11"/>
        <v>99.93018588009424</v>
      </c>
    </row>
    <row r="100" spans="1:10" ht="28.5" customHeight="1">
      <c r="A100" s="43"/>
      <c r="B100" s="44"/>
      <c r="C100" s="45" t="s">
        <v>124</v>
      </c>
      <c r="D100" s="46"/>
      <c r="E100" s="88" t="s">
        <v>126</v>
      </c>
      <c r="F100" s="86"/>
      <c r="G100" s="48">
        <f>G101</f>
        <v>31750</v>
      </c>
      <c r="H100" s="48">
        <f>H101</f>
        <v>27092.079999999998</v>
      </c>
      <c r="I100" s="48">
        <f>I101</f>
        <v>4630.11</v>
      </c>
      <c r="J100" s="47">
        <f t="shared" si="11"/>
        <v>85.32938582677164</v>
      </c>
    </row>
    <row r="101" spans="1:10" ht="15" customHeight="1">
      <c r="A101" s="43"/>
      <c r="B101" s="44"/>
      <c r="C101" s="45" t="s">
        <v>134</v>
      </c>
      <c r="D101" s="49"/>
      <c r="E101" s="61" t="s">
        <v>99</v>
      </c>
      <c r="F101" s="60"/>
      <c r="G101" s="48">
        <f>G102+G103</f>
        <v>31750</v>
      </c>
      <c r="H101" s="48">
        <f>H102+H103</f>
        <v>27092.079999999998</v>
      </c>
      <c r="I101" s="48">
        <f>I102</f>
        <v>4630.11</v>
      </c>
      <c r="J101" s="47">
        <f t="shared" si="11"/>
        <v>85.32938582677164</v>
      </c>
    </row>
    <row r="102" spans="1:10" ht="36.75" customHeight="1">
      <c r="A102" s="43"/>
      <c r="B102" s="44"/>
      <c r="C102" s="49"/>
      <c r="D102" s="49" t="s">
        <v>50</v>
      </c>
      <c r="E102" s="67" t="s">
        <v>122</v>
      </c>
      <c r="F102" s="68"/>
      <c r="G102" s="48">
        <v>26805</v>
      </c>
      <c r="H102" s="48">
        <v>26777.19</v>
      </c>
      <c r="I102" s="48">
        <f>I103</f>
        <v>4630.11</v>
      </c>
      <c r="J102" s="47">
        <f t="shared" si="11"/>
        <v>99.89625069949636</v>
      </c>
    </row>
    <row r="103" spans="1:10" ht="15" customHeight="1">
      <c r="A103" s="43"/>
      <c r="B103" s="44"/>
      <c r="C103" s="49"/>
      <c r="D103" s="49" t="s">
        <v>51</v>
      </c>
      <c r="E103" s="67" t="s">
        <v>121</v>
      </c>
      <c r="F103" s="68"/>
      <c r="G103" s="48">
        <v>4945</v>
      </c>
      <c r="H103" s="48">
        <v>314.89</v>
      </c>
      <c r="I103" s="48">
        <f>G103-H103</f>
        <v>4630.11</v>
      </c>
      <c r="J103" s="47">
        <f t="shared" si="11"/>
        <v>6.367846309403438</v>
      </c>
    </row>
    <row r="104" spans="1:10" ht="18" customHeight="1">
      <c r="A104" s="72" t="s">
        <v>33</v>
      </c>
      <c r="B104" s="73"/>
      <c r="C104" s="34"/>
      <c r="D104" s="34"/>
      <c r="E104" s="100" t="s">
        <v>34</v>
      </c>
      <c r="F104" s="66"/>
      <c r="G104" s="53">
        <f aca="true" t="shared" si="12" ref="G104:H107">G105</f>
        <v>85800</v>
      </c>
      <c r="H104" s="53">
        <f t="shared" si="12"/>
        <v>67747.87999999999</v>
      </c>
      <c r="I104" s="42">
        <f aca="true" t="shared" si="13" ref="I104:I110">G104-H104</f>
        <v>18052.12000000001</v>
      </c>
      <c r="J104" s="52">
        <f aca="true" t="shared" si="14" ref="J104:J141">H104/G104*100</f>
        <v>78.9602331002331</v>
      </c>
    </row>
    <row r="105" spans="1:10" ht="15.75" customHeight="1">
      <c r="A105" s="75" t="s">
        <v>41</v>
      </c>
      <c r="B105" s="76"/>
      <c r="C105" s="39"/>
      <c r="D105" s="39"/>
      <c r="E105" s="65" t="s">
        <v>35</v>
      </c>
      <c r="F105" s="66"/>
      <c r="G105" s="42">
        <f t="shared" si="12"/>
        <v>85800</v>
      </c>
      <c r="H105" s="42">
        <f t="shared" si="12"/>
        <v>67747.87999999999</v>
      </c>
      <c r="I105" s="42">
        <f t="shared" si="13"/>
        <v>18052.12000000001</v>
      </c>
      <c r="J105" s="41">
        <f t="shared" si="14"/>
        <v>78.9602331002331</v>
      </c>
    </row>
    <row r="106" spans="1:10" ht="27" customHeight="1">
      <c r="A106" s="70"/>
      <c r="B106" s="71"/>
      <c r="C106" s="45" t="s">
        <v>112</v>
      </c>
      <c r="D106" s="46"/>
      <c r="E106" s="78" t="s">
        <v>113</v>
      </c>
      <c r="F106" s="86"/>
      <c r="G106" s="48">
        <f t="shared" si="12"/>
        <v>85800</v>
      </c>
      <c r="H106" s="48">
        <f t="shared" si="12"/>
        <v>67747.87999999999</v>
      </c>
      <c r="I106" s="48">
        <f t="shared" si="13"/>
        <v>18052.12000000001</v>
      </c>
      <c r="J106" s="47">
        <f t="shared" si="14"/>
        <v>78.9602331002331</v>
      </c>
    </row>
    <row r="107" spans="1:10" ht="27" customHeight="1">
      <c r="A107" s="70"/>
      <c r="B107" s="71"/>
      <c r="C107" s="45" t="s">
        <v>124</v>
      </c>
      <c r="D107" s="46"/>
      <c r="E107" s="88" t="s">
        <v>126</v>
      </c>
      <c r="F107" s="86"/>
      <c r="G107" s="48">
        <f t="shared" si="12"/>
        <v>85800</v>
      </c>
      <c r="H107" s="48">
        <f t="shared" si="12"/>
        <v>67747.87999999999</v>
      </c>
      <c r="I107" s="48">
        <f t="shared" si="13"/>
        <v>18052.12000000001</v>
      </c>
      <c r="J107" s="47">
        <f>H107/G107*100</f>
        <v>78.9602331002331</v>
      </c>
    </row>
    <row r="108" spans="1:10" ht="27" customHeight="1">
      <c r="A108" s="70"/>
      <c r="B108" s="71"/>
      <c r="C108" s="45" t="s">
        <v>135</v>
      </c>
      <c r="D108" s="46"/>
      <c r="E108" s="65" t="s">
        <v>136</v>
      </c>
      <c r="F108" s="82"/>
      <c r="G108" s="48">
        <f>G110+G109</f>
        <v>85800</v>
      </c>
      <c r="H108" s="48">
        <f>H110+H109</f>
        <v>67747.87999999999</v>
      </c>
      <c r="I108" s="48">
        <f t="shared" si="13"/>
        <v>18052.12000000001</v>
      </c>
      <c r="J108" s="47">
        <f t="shared" si="14"/>
        <v>78.9602331002331</v>
      </c>
    </row>
    <row r="109" spans="1:10" ht="37.5" customHeight="1">
      <c r="A109" s="70"/>
      <c r="B109" s="71"/>
      <c r="C109" s="46"/>
      <c r="D109" s="49" t="s">
        <v>50</v>
      </c>
      <c r="E109" s="67" t="s">
        <v>122</v>
      </c>
      <c r="F109" s="68"/>
      <c r="G109" s="48">
        <v>83700</v>
      </c>
      <c r="H109" s="48">
        <v>67228.68</v>
      </c>
      <c r="I109" s="48">
        <f>G109-H109</f>
        <v>16471.320000000007</v>
      </c>
      <c r="J109" s="47">
        <f>H109/G109*100</f>
        <v>80.32100358422937</v>
      </c>
    </row>
    <row r="110" spans="1:10" ht="20.25" customHeight="1">
      <c r="A110" s="70"/>
      <c r="B110" s="71"/>
      <c r="C110" s="46"/>
      <c r="D110" s="49" t="s">
        <v>51</v>
      </c>
      <c r="E110" s="67" t="s">
        <v>121</v>
      </c>
      <c r="F110" s="68"/>
      <c r="G110" s="48">
        <v>2100</v>
      </c>
      <c r="H110" s="48">
        <v>519.2</v>
      </c>
      <c r="I110" s="48">
        <f t="shared" si="13"/>
        <v>1580.8</v>
      </c>
      <c r="J110" s="47">
        <f t="shared" si="14"/>
        <v>24.723809523809525</v>
      </c>
    </row>
    <row r="111" spans="1:10" ht="15.75" customHeight="1">
      <c r="A111" s="72" t="s">
        <v>53</v>
      </c>
      <c r="B111" s="73"/>
      <c r="C111" s="34"/>
      <c r="D111" s="34"/>
      <c r="E111" s="118" t="s">
        <v>66</v>
      </c>
      <c r="F111" s="119"/>
      <c r="G111" s="53">
        <f>G112</f>
        <v>1450165.67</v>
      </c>
      <c r="H111" s="53">
        <f>H112</f>
        <v>1450161.9</v>
      </c>
      <c r="I111" s="53">
        <f>I112</f>
        <v>0</v>
      </c>
      <c r="J111" s="52">
        <f t="shared" si="14"/>
        <v>99.99974002970295</v>
      </c>
    </row>
    <row r="112" spans="1:10" ht="15.75" customHeight="1">
      <c r="A112" s="75" t="s">
        <v>54</v>
      </c>
      <c r="B112" s="76"/>
      <c r="C112" s="39"/>
      <c r="D112" s="39"/>
      <c r="E112" s="101" t="s">
        <v>67</v>
      </c>
      <c r="F112" s="68"/>
      <c r="G112" s="42">
        <f>G113</f>
        <v>1450165.67</v>
      </c>
      <c r="H112" s="42">
        <f>H113</f>
        <v>1450161.9</v>
      </c>
      <c r="I112" s="42">
        <f>I115+I125</f>
        <v>0</v>
      </c>
      <c r="J112" s="41">
        <f t="shared" si="14"/>
        <v>99.99974002970295</v>
      </c>
    </row>
    <row r="113" spans="1:10" ht="26.25" customHeight="1">
      <c r="A113" s="70"/>
      <c r="B113" s="71"/>
      <c r="C113" s="45" t="s">
        <v>137</v>
      </c>
      <c r="D113" s="46"/>
      <c r="E113" s="65" t="s">
        <v>138</v>
      </c>
      <c r="F113" s="82"/>
      <c r="G113" s="48">
        <f>G114+G119</f>
        <v>1450165.67</v>
      </c>
      <c r="H113" s="48">
        <f>H114+H119</f>
        <v>1450161.9</v>
      </c>
      <c r="I113" s="48">
        <f>I114</f>
        <v>0</v>
      </c>
      <c r="J113" s="47">
        <f t="shared" si="14"/>
        <v>99.99974002970295</v>
      </c>
    </row>
    <row r="114" spans="1:10" ht="15.75" customHeight="1">
      <c r="A114" s="70"/>
      <c r="B114" s="71"/>
      <c r="C114" s="45" t="s">
        <v>139</v>
      </c>
      <c r="D114" s="46"/>
      <c r="E114" s="65" t="s">
        <v>141</v>
      </c>
      <c r="F114" s="82"/>
      <c r="G114" s="48">
        <f>G115+G117</f>
        <v>489200</v>
      </c>
      <c r="H114" s="48">
        <f>H115+H117</f>
        <v>489200</v>
      </c>
      <c r="I114" s="48">
        <f>I115</f>
        <v>0</v>
      </c>
      <c r="J114" s="47">
        <f>H114/G114*100</f>
        <v>100</v>
      </c>
    </row>
    <row r="115" spans="1:10" ht="15.75" customHeight="1">
      <c r="A115" s="70"/>
      <c r="B115" s="71"/>
      <c r="C115" s="45" t="s">
        <v>140</v>
      </c>
      <c r="D115" s="46"/>
      <c r="E115" s="65" t="s">
        <v>142</v>
      </c>
      <c r="F115" s="82"/>
      <c r="G115" s="48">
        <f>G116</f>
        <v>489200</v>
      </c>
      <c r="H115" s="48">
        <f>H116</f>
        <v>489200</v>
      </c>
      <c r="I115" s="48">
        <f>I116</f>
        <v>0</v>
      </c>
      <c r="J115" s="47">
        <f t="shared" si="14"/>
        <v>100</v>
      </c>
    </row>
    <row r="116" spans="1:10" ht="15.75" customHeight="1">
      <c r="A116" s="43"/>
      <c r="B116" s="44"/>
      <c r="C116" s="49"/>
      <c r="D116" s="49" t="s">
        <v>51</v>
      </c>
      <c r="E116" s="67" t="s">
        <v>121</v>
      </c>
      <c r="F116" s="68"/>
      <c r="G116" s="48">
        <v>489200</v>
      </c>
      <c r="H116" s="48">
        <v>489200</v>
      </c>
      <c r="I116" s="48">
        <f aca="true" t="shared" si="15" ref="I116:I126">G116-H116</f>
        <v>0</v>
      </c>
      <c r="J116" s="47">
        <f t="shared" si="14"/>
        <v>100</v>
      </c>
    </row>
    <row r="117" spans="1:10" ht="15" customHeight="1">
      <c r="A117" s="43"/>
      <c r="B117" s="44"/>
      <c r="C117" s="45" t="s">
        <v>143</v>
      </c>
      <c r="D117" s="46"/>
      <c r="E117" s="89" t="s">
        <v>148</v>
      </c>
      <c r="F117" s="94"/>
      <c r="G117" s="48">
        <f>G118</f>
        <v>0</v>
      </c>
      <c r="H117" s="48">
        <f>H118</f>
        <v>0</v>
      </c>
      <c r="I117" s="48">
        <f t="shared" si="15"/>
        <v>0</v>
      </c>
      <c r="J117" s="47"/>
    </row>
    <row r="118" spans="1:10" ht="15.75" customHeight="1">
      <c r="A118" s="43"/>
      <c r="B118" s="44"/>
      <c r="C118" s="49"/>
      <c r="D118" s="49" t="s">
        <v>51</v>
      </c>
      <c r="E118" s="67" t="s">
        <v>121</v>
      </c>
      <c r="F118" s="68"/>
      <c r="G118" s="48">
        <v>0</v>
      </c>
      <c r="H118" s="48">
        <v>0</v>
      </c>
      <c r="I118" s="48">
        <f t="shared" si="15"/>
        <v>0</v>
      </c>
      <c r="J118" s="47"/>
    </row>
    <row r="119" spans="1:10" ht="14.25" customHeight="1">
      <c r="A119" s="43"/>
      <c r="B119" s="44"/>
      <c r="C119" s="39" t="s">
        <v>144</v>
      </c>
      <c r="D119" s="49"/>
      <c r="E119" s="89" t="s">
        <v>146</v>
      </c>
      <c r="F119" s="90"/>
      <c r="G119" s="48">
        <f>G125+G120+G122</f>
        <v>960965.67</v>
      </c>
      <c r="H119" s="48">
        <f>H125+H120+H122</f>
        <v>960961.9</v>
      </c>
      <c r="I119" s="48">
        <f t="shared" si="15"/>
        <v>3.7700000000186265</v>
      </c>
      <c r="J119" s="47">
        <f t="shared" si="14"/>
        <v>99.99960768629747</v>
      </c>
    </row>
    <row r="120" spans="1:10" ht="13.5" customHeight="1">
      <c r="A120" s="43"/>
      <c r="B120" s="44"/>
      <c r="C120" s="39" t="s">
        <v>145</v>
      </c>
      <c r="D120" s="49"/>
      <c r="E120" s="89" t="s">
        <v>149</v>
      </c>
      <c r="F120" s="90"/>
      <c r="G120" s="48">
        <f>G121</f>
        <v>0</v>
      </c>
      <c r="H120" s="48">
        <f>H121</f>
        <v>0</v>
      </c>
      <c r="I120" s="48">
        <f t="shared" si="15"/>
        <v>0</v>
      </c>
      <c r="J120" s="47"/>
    </row>
    <row r="121" spans="1:10" ht="18" customHeight="1">
      <c r="A121" s="43"/>
      <c r="B121" s="44"/>
      <c r="C121" s="46"/>
      <c r="D121" s="49" t="s">
        <v>51</v>
      </c>
      <c r="E121" s="67" t="s">
        <v>121</v>
      </c>
      <c r="F121" s="68"/>
      <c r="G121" s="48">
        <v>0</v>
      </c>
      <c r="H121" s="48">
        <v>0</v>
      </c>
      <c r="I121" s="48">
        <f t="shared" si="15"/>
        <v>0</v>
      </c>
      <c r="J121" s="47"/>
    </row>
    <row r="122" spans="1:10" ht="14.25" customHeight="1">
      <c r="A122" s="43"/>
      <c r="B122" s="44"/>
      <c r="C122" s="39" t="s">
        <v>150</v>
      </c>
      <c r="D122" s="49"/>
      <c r="E122" s="89" t="s">
        <v>151</v>
      </c>
      <c r="F122" s="90"/>
      <c r="G122" s="48">
        <f>G123</f>
        <v>960965.67</v>
      </c>
      <c r="H122" s="48">
        <f>H123</f>
        <v>960961.9</v>
      </c>
      <c r="I122" s="48">
        <f>G122-H122</f>
        <v>3.7700000000186265</v>
      </c>
      <c r="J122" s="47">
        <f t="shared" si="14"/>
        <v>99.99960768629747</v>
      </c>
    </row>
    <row r="123" spans="1:10" ht="18" customHeight="1">
      <c r="A123" s="43"/>
      <c r="B123" s="44"/>
      <c r="C123" s="46"/>
      <c r="D123" s="49" t="s">
        <v>51</v>
      </c>
      <c r="E123" s="67" t="s">
        <v>121</v>
      </c>
      <c r="F123" s="68"/>
      <c r="G123" s="48">
        <v>960965.67</v>
      </c>
      <c r="H123" s="48">
        <v>960961.9</v>
      </c>
      <c r="I123" s="48">
        <f>G123-H123</f>
        <v>3.7700000000186265</v>
      </c>
      <c r="J123" s="47">
        <f t="shared" si="14"/>
        <v>99.99960768629747</v>
      </c>
    </row>
    <row r="124" spans="1:10" ht="49.5" customHeight="1">
      <c r="A124" s="77" t="s">
        <v>4</v>
      </c>
      <c r="B124" s="77"/>
      <c r="C124" s="20" t="s">
        <v>5</v>
      </c>
      <c r="D124" s="20" t="s">
        <v>6</v>
      </c>
      <c r="E124" s="80" t="s">
        <v>7</v>
      </c>
      <c r="F124" s="81"/>
      <c r="G124" s="20" t="s">
        <v>252</v>
      </c>
      <c r="H124" s="33" t="s">
        <v>257</v>
      </c>
      <c r="I124" s="33" t="s">
        <v>45</v>
      </c>
      <c r="J124" s="20" t="s">
        <v>47</v>
      </c>
    </row>
    <row r="125" spans="1:10" ht="24" customHeight="1">
      <c r="A125" s="43"/>
      <c r="B125" s="44"/>
      <c r="C125" s="39" t="s">
        <v>241</v>
      </c>
      <c r="D125" s="49"/>
      <c r="E125" s="89" t="s">
        <v>242</v>
      </c>
      <c r="F125" s="90"/>
      <c r="G125" s="48">
        <f>G126</f>
        <v>0</v>
      </c>
      <c r="H125" s="48">
        <f>H126</f>
        <v>0</v>
      </c>
      <c r="I125" s="48">
        <f t="shared" si="15"/>
        <v>0</v>
      </c>
      <c r="J125" s="47"/>
    </row>
    <row r="126" spans="1:10" ht="18" customHeight="1">
      <c r="A126" s="43"/>
      <c r="B126" s="44"/>
      <c r="C126" s="46"/>
      <c r="D126" s="49" t="s">
        <v>51</v>
      </c>
      <c r="E126" s="67" t="s">
        <v>121</v>
      </c>
      <c r="F126" s="68"/>
      <c r="G126" s="48">
        <v>0</v>
      </c>
      <c r="H126" s="48">
        <v>0</v>
      </c>
      <c r="I126" s="48">
        <f t="shared" si="15"/>
        <v>0</v>
      </c>
      <c r="J126" s="47"/>
    </row>
    <row r="127" spans="1:10" ht="15.75" customHeight="1">
      <c r="A127" s="72" t="s">
        <v>21</v>
      </c>
      <c r="B127" s="73"/>
      <c r="C127" s="34"/>
      <c r="D127" s="34"/>
      <c r="E127" s="100" t="s">
        <v>12</v>
      </c>
      <c r="F127" s="66"/>
      <c r="G127" s="53">
        <f>G133+G142</f>
        <v>2497830.27</v>
      </c>
      <c r="H127" s="53">
        <f>H133+H142</f>
        <v>2497761.56</v>
      </c>
      <c r="I127" s="53">
        <f>I133+I142</f>
        <v>68.71000000007916</v>
      </c>
      <c r="J127" s="52">
        <f t="shared" si="14"/>
        <v>99.99724921261364</v>
      </c>
    </row>
    <row r="128" spans="1:10" ht="15" customHeight="1">
      <c r="A128" s="75" t="s">
        <v>152</v>
      </c>
      <c r="B128" s="76"/>
      <c r="C128" s="39"/>
      <c r="D128" s="39"/>
      <c r="E128" s="65" t="s">
        <v>153</v>
      </c>
      <c r="F128" s="66"/>
      <c r="G128" s="42">
        <f>G129</f>
        <v>0</v>
      </c>
      <c r="H128" s="42">
        <f>H129</f>
        <v>0</v>
      </c>
      <c r="I128" s="48">
        <f>G128-H128</f>
        <v>0</v>
      </c>
      <c r="J128" s="47"/>
    </row>
    <row r="129" spans="1:10" ht="23.25" customHeight="1">
      <c r="A129" s="37"/>
      <c r="B129" s="38"/>
      <c r="C129" s="45" t="s">
        <v>112</v>
      </c>
      <c r="D129" s="45"/>
      <c r="E129" s="78" t="s">
        <v>113</v>
      </c>
      <c r="F129" s="86"/>
      <c r="G129" s="48">
        <f aca="true" t="shared" si="16" ref="G129:I131">G130</f>
        <v>0</v>
      </c>
      <c r="H129" s="48">
        <f t="shared" si="16"/>
        <v>0</v>
      </c>
      <c r="I129" s="48">
        <f>I130</f>
        <v>0</v>
      </c>
      <c r="J129" s="47"/>
    </row>
    <row r="130" spans="1:10" ht="31.5" customHeight="1">
      <c r="A130" s="37"/>
      <c r="B130" s="38"/>
      <c r="C130" s="45" t="s">
        <v>127</v>
      </c>
      <c r="D130" s="45"/>
      <c r="E130" s="78" t="s">
        <v>128</v>
      </c>
      <c r="F130" s="85"/>
      <c r="G130" s="48">
        <f t="shared" si="16"/>
        <v>0</v>
      </c>
      <c r="H130" s="48">
        <f t="shared" si="16"/>
        <v>0</v>
      </c>
      <c r="I130" s="48">
        <f t="shared" si="16"/>
        <v>0</v>
      </c>
      <c r="J130" s="47"/>
    </row>
    <row r="131" spans="1:10" ht="23.25" customHeight="1">
      <c r="A131" s="37"/>
      <c r="B131" s="38"/>
      <c r="C131" s="45" t="s">
        <v>154</v>
      </c>
      <c r="D131" s="45"/>
      <c r="E131" s="65" t="s">
        <v>155</v>
      </c>
      <c r="F131" s="87"/>
      <c r="G131" s="48">
        <f t="shared" si="16"/>
        <v>0</v>
      </c>
      <c r="H131" s="48">
        <f t="shared" si="16"/>
        <v>0</v>
      </c>
      <c r="I131" s="48">
        <f t="shared" si="16"/>
        <v>0</v>
      </c>
      <c r="J131" s="47"/>
    </row>
    <row r="132" spans="1:10" ht="16.5" customHeight="1">
      <c r="A132" s="37"/>
      <c r="B132" s="38"/>
      <c r="C132" s="45"/>
      <c r="D132" s="49" t="s">
        <v>52</v>
      </c>
      <c r="E132" s="67" t="s">
        <v>62</v>
      </c>
      <c r="F132" s="68"/>
      <c r="G132" s="48">
        <v>0</v>
      </c>
      <c r="H132" s="48">
        <v>0</v>
      </c>
      <c r="I132" s="48">
        <f aca="true" t="shared" si="17" ref="I132:I141">G132-H132</f>
        <v>0</v>
      </c>
      <c r="J132" s="47"/>
    </row>
    <row r="133" spans="1:10" ht="15" customHeight="1">
      <c r="A133" s="75" t="s">
        <v>22</v>
      </c>
      <c r="B133" s="76"/>
      <c r="C133" s="39"/>
      <c r="D133" s="39"/>
      <c r="E133" s="65" t="s">
        <v>13</v>
      </c>
      <c r="F133" s="66"/>
      <c r="G133" s="42">
        <f>G134</f>
        <v>1874312.6</v>
      </c>
      <c r="H133" s="42">
        <f>H134</f>
        <v>1874273.6</v>
      </c>
      <c r="I133" s="42">
        <f t="shared" si="17"/>
        <v>39</v>
      </c>
      <c r="J133" s="41">
        <f t="shared" si="14"/>
        <v>99.9979192371646</v>
      </c>
    </row>
    <row r="134" spans="1:10" ht="15" customHeight="1">
      <c r="A134" s="37"/>
      <c r="B134" s="38"/>
      <c r="C134" s="45" t="s">
        <v>112</v>
      </c>
      <c r="D134" s="45"/>
      <c r="E134" s="78" t="s">
        <v>113</v>
      </c>
      <c r="F134" s="86"/>
      <c r="G134" s="48">
        <f>G135</f>
        <v>1874312.6</v>
      </c>
      <c r="H134" s="48">
        <f>H135</f>
        <v>1874273.6</v>
      </c>
      <c r="I134" s="48">
        <f t="shared" si="17"/>
        <v>39</v>
      </c>
      <c r="J134" s="47">
        <f t="shared" si="14"/>
        <v>99.9979192371646</v>
      </c>
    </row>
    <row r="135" spans="1:10" ht="35.25" customHeight="1">
      <c r="A135" s="37"/>
      <c r="B135" s="38"/>
      <c r="C135" s="45" t="s">
        <v>127</v>
      </c>
      <c r="D135" s="45"/>
      <c r="E135" s="78" t="s">
        <v>128</v>
      </c>
      <c r="F135" s="85"/>
      <c r="G135" s="48">
        <f>G136+G140+G138</f>
        <v>1874312.6</v>
      </c>
      <c r="H135" s="48">
        <f>H136+H140+H138</f>
        <v>1874273.6</v>
      </c>
      <c r="I135" s="48">
        <f t="shared" si="17"/>
        <v>39</v>
      </c>
      <c r="J135" s="47">
        <f>H135/G135*100</f>
        <v>99.9979192371646</v>
      </c>
    </row>
    <row r="136" spans="1:10" ht="24.75" customHeight="1">
      <c r="A136" s="37"/>
      <c r="B136" s="38"/>
      <c r="C136" s="39" t="s">
        <v>156</v>
      </c>
      <c r="D136" s="45"/>
      <c r="E136" s="65" t="s">
        <v>158</v>
      </c>
      <c r="F136" s="66"/>
      <c r="G136" s="48">
        <f>G137</f>
        <v>82855</v>
      </c>
      <c r="H136" s="48">
        <f>H137</f>
        <v>82850</v>
      </c>
      <c r="I136" s="48">
        <f t="shared" si="17"/>
        <v>5</v>
      </c>
      <c r="J136" s="47">
        <f t="shared" si="14"/>
        <v>99.99396536117314</v>
      </c>
    </row>
    <row r="137" spans="1:10" ht="17.25" customHeight="1">
      <c r="A137" s="37"/>
      <c r="B137" s="38"/>
      <c r="C137" s="39"/>
      <c r="D137" s="49" t="s">
        <v>51</v>
      </c>
      <c r="E137" s="67" t="s">
        <v>121</v>
      </c>
      <c r="F137" s="68"/>
      <c r="G137" s="48">
        <v>82855</v>
      </c>
      <c r="H137" s="48">
        <v>82850</v>
      </c>
      <c r="I137" s="48">
        <f t="shared" si="17"/>
        <v>5</v>
      </c>
      <c r="J137" s="47">
        <f t="shared" si="14"/>
        <v>99.99396536117314</v>
      </c>
    </row>
    <row r="138" spans="1:10" ht="18" customHeight="1">
      <c r="A138" s="37"/>
      <c r="B138" s="38"/>
      <c r="C138" s="39" t="s">
        <v>157</v>
      </c>
      <c r="D138" s="45"/>
      <c r="E138" s="65" t="s">
        <v>159</v>
      </c>
      <c r="F138" s="66"/>
      <c r="G138" s="48">
        <f>G139</f>
        <v>90000</v>
      </c>
      <c r="H138" s="48">
        <f>H139</f>
        <v>90000</v>
      </c>
      <c r="I138" s="48">
        <f>G138-H138</f>
        <v>0</v>
      </c>
      <c r="J138" s="47">
        <f>H138/G138*100</f>
        <v>100</v>
      </c>
    </row>
    <row r="139" spans="1:10" ht="17.25" customHeight="1">
      <c r="A139" s="37"/>
      <c r="B139" s="38"/>
      <c r="C139" s="39"/>
      <c r="D139" s="49" t="s">
        <v>51</v>
      </c>
      <c r="E139" s="67" t="s">
        <v>121</v>
      </c>
      <c r="F139" s="68"/>
      <c r="G139" s="48">
        <v>90000</v>
      </c>
      <c r="H139" s="48">
        <v>90000</v>
      </c>
      <c r="I139" s="48">
        <f>G139-H139</f>
        <v>0</v>
      </c>
      <c r="J139" s="47">
        <f>H139/G139*100</f>
        <v>100</v>
      </c>
    </row>
    <row r="140" spans="1:10" ht="24.75" customHeight="1">
      <c r="A140" s="37"/>
      <c r="B140" s="38"/>
      <c r="C140" s="39" t="s">
        <v>258</v>
      </c>
      <c r="D140" s="45"/>
      <c r="E140" s="65" t="s">
        <v>260</v>
      </c>
      <c r="F140" s="66"/>
      <c r="G140" s="48">
        <f>G141</f>
        <v>1701457.6</v>
      </c>
      <c r="H140" s="48">
        <f>H141</f>
        <v>1701423.6</v>
      </c>
      <c r="I140" s="48">
        <f t="shared" si="17"/>
        <v>34</v>
      </c>
      <c r="J140" s="47">
        <f t="shared" si="14"/>
        <v>99.99800171335448</v>
      </c>
    </row>
    <row r="141" spans="1:10" ht="22.5" customHeight="1">
      <c r="A141" s="37"/>
      <c r="B141" s="38"/>
      <c r="C141" s="39"/>
      <c r="D141" s="49" t="s">
        <v>259</v>
      </c>
      <c r="E141" s="67" t="s">
        <v>261</v>
      </c>
      <c r="F141" s="68"/>
      <c r="G141" s="48">
        <v>1701457.6</v>
      </c>
      <c r="H141" s="48">
        <v>1701423.6</v>
      </c>
      <c r="I141" s="48">
        <f t="shared" si="17"/>
        <v>34</v>
      </c>
      <c r="J141" s="47">
        <f t="shared" si="14"/>
        <v>99.99800171335448</v>
      </c>
    </row>
    <row r="142" spans="1:10" ht="16.5" customHeight="1">
      <c r="A142" s="75" t="s">
        <v>42</v>
      </c>
      <c r="B142" s="76"/>
      <c r="C142" s="46"/>
      <c r="D142" s="49"/>
      <c r="E142" s="65" t="s">
        <v>39</v>
      </c>
      <c r="F142" s="66"/>
      <c r="G142" s="42">
        <f>G143+G173</f>
        <v>623517.67</v>
      </c>
      <c r="H142" s="42">
        <f>H143+H173</f>
        <v>623487.96</v>
      </c>
      <c r="I142" s="42">
        <f aca="true" t="shared" si="18" ref="I142:I159">G142-H142</f>
        <v>29.710000000079162</v>
      </c>
      <c r="J142" s="41">
        <f>H142/G142*100</f>
        <v>99.99523509895076</v>
      </c>
    </row>
    <row r="143" spans="1:10" ht="24.75" customHeight="1">
      <c r="A143" s="37"/>
      <c r="B143" s="38"/>
      <c r="C143" s="45" t="s">
        <v>160</v>
      </c>
      <c r="D143" s="46"/>
      <c r="E143" s="83" t="s">
        <v>163</v>
      </c>
      <c r="F143" s="84"/>
      <c r="G143" s="48">
        <f>G144+G151+G155+G162</f>
        <v>463180</v>
      </c>
      <c r="H143" s="48">
        <f>H144+H151+H155+H162</f>
        <v>463156.96</v>
      </c>
      <c r="I143" s="48">
        <f t="shared" si="18"/>
        <v>23.039999999979045</v>
      </c>
      <c r="J143" s="47">
        <f>H143/G143*100</f>
        <v>99.99502569195562</v>
      </c>
    </row>
    <row r="144" spans="1:10" ht="14.25" customHeight="1">
      <c r="A144" s="37"/>
      <c r="B144" s="38"/>
      <c r="C144" s="45" t="s">
        <v>161</v>
      </c>
      <c r="D144" s="46"/>
      <c r="E144" s="83" t="s">
        <v>164</v>
      </c>
      <c r="F144" s="84"/>
      <c r="G144" s="48">
        <f>G145</f>
        <v>409990</v>
      </c>
      <c r="H144" s="48">
        <f>H145</f>
        <v>409976.27</v>
      </c>
      <c r="I144" s="48">
        <f t="shared" si="18"/>
        <v>13.729999999981374</v>
      </c>
      <c r="J144" s="47">
        <f>H144/G144*100</f>
        <v>99.99665113783264</v>
      </c>
    </row>
    <row r="145" spans="1:10" ht="15.75" customHeight="1">
      <c r="A145" s="37"/>
      <c r="B145" s="38"/>
      <c r="C145" s="45" t="s">
        <v>162</v>
      </c>
      <c r="D145" s="46"/>
      <c r="E145" s="83" t="s">
        <v>165</v>
      </c>
      <c r="F145" s="84"/>
      <c r="G145" s="48">
        <f>G146</f>
        <v>409990</v>
      </c>
      <c r="H145" s="48">
        <f>H146</f>
        <v>409976.27</v>
      </c>
      <c r="I145" s="48">
        <f t="shared" si="18"/>
        <v>13.729999999981374</v>
      </c>
      <c r="J145" s="47">
        <f>H145/G145*100</f>
        <v>99.99665113783264</v>
      </c>
    </row>
    <row r="146" spans="1:10" ht="16.5" customHeight="1">
      <c r="A146" s="37"/>
      <c r="B146" s="38"/>
      <c r="C146" s="46"/>
      <c r="D146" s="49" t="s">
        <v>51</v>
      </c>
      <c r="E146" s="67" t="s">
        <v>121</v>
      </c>
      <c r="F146" s="68"/>
      <c r="G146" s="48">
        <v>409990</v>
      </c>
      <c r="H146" s="48">
        <v>409976.27</v>
      </c>
      <c r="I146" s="48">
        <f t="shared" si="18"/>
        <v>13.729999999981374</v>
      </c>
      <c r="J146" s="47">
        <f>H146/G146*100</f>
        <v>99.99665113783264</v>
      </c>
    </row>
    <row r="147" spans="1:10" ht="12" customHeight="1">
      <c r="A147" s="70"/>
      <c r="B147" s="71"/>
      <c r="C147" s="45" t="s">
        <v>166</v>
      </c>
      <c r="D147" s="54"/>
      <c r="E147" s="65" t="s">
        <v>179</v>
      </c>
      <c r="F147" s="82"/>
      <c r="G147" s="48">
        <f>G148</f>
        <v>0</v>
      </c>
      <c r="H147" s="48">
        <f>H148</f>
        <v>0</v>
      </c>
      <c r="I147" s="48">
        <f t="shared" si="18"/>
        <v>0</v>
      </c>
      <c r="J147" s="47"/>
    </row>
    <row r="148" spans="1:10" ht="13.5" customHeight="1">
      <c r="A148" s="43"/>
      <c r="B148" s="44"/>
      <c r="C148" s="49"/>
      <c r="D148" s="49" t="s">
        <v>51</v>
      </c>
      <c r="E148" s="67" t="s">
        <v>121</v>
      </c>
      <c r="F148" s="68"/>
      <c r="G148" s="48">
        <v>0</v>
      </c>
      <c r="H148" s="48">
        <v>0</v>
      </c>
      <c r="I148" s="48">
        <f t="shared" si="18"/>
        <v>0</v>
      </c>
      <c r="J148" s="47"/>
    </row>
    <row r="149" spans="1:10" ht="33.75" customHeight="1">
      <c r="A149" s="43"/>
      <c r="B149" s="44"/>
      <c r="C149" s="45" t="s">
        <v>167</v>
      </c>
      <c r="D149" s="54"/>
      <c r="E149" s="65" t="s">
        <v>180</v>
      </c>
      <c r="F149" s="74"/>
      <c r="G149" s="48">
        <f>G150</f>
        <v>0</v>
      </c>
      <c r="H149" s="48">
        <f>H150</f>
        <v>0</v>
      </c>
      <c r="I149" s="48">
        <f t="shared" si="18"/>
        <v>0</v>
      </c>
      <c r="J149" s="47"/>
    </row>
    <row r="150" spans="1:10" ht="14.25" customHeight="1">
      <c r="A150" s="43"/>
      <c r="B150" s="44"/>
      <c r="C150" s="49"/>
      <c r="D150" s="49" t="s">
        <v>51</v>
      </c>
      <c r="E150" s="67" t="s">
        <v>121</v>
      </c>
      <c r="F150" s="68"/>
      <c r="G150" s="48">
        <v>0</v>
      </c>
      <c r="H150" s="48">
        <v>0</v>
      </c>
      <c r="I150" s="48">
        <f t="shared" si="18"/>
        <v>0</v>
      </c>
      <c r="J150" s="47"/>
    </row>
    <row r="151" spans="1:10" ht="14.25" customHeight="1">
      <c r="A151" s="43"/>
      <c r="B151" s="44"/>
      <c r="C151" s="45" t="s">
        <v>168</v>
      </c>
      <c r="D151" s="45"/>
      <c r="E151" s="65" t="s">
        <v>181</v>
      </c>
      <c r="F151" s="74"/>
      <c r="G151" s="48">
        <f aca="true" t="shared" si="19" ref="G151:H156">G152</f>
        <v>0</v>
      </c>
      <c r="H151" s="48">
        <f t="shared" si="19"/>
        <v>0</v>
      </c>
      <c r="I151" s="48">
        <f t="shared" si="18"/>
        <v>0</v>
      </c>
      <c r="J151" s="47"/>
    </row>
    <row r="152" spans="1:10" ht="14.25" customHeight="1">
      <c r="A152" s="43"/>
      <c r="B152" s="44"/>
      <c r="C152" s="45" t="s">
        <v>169</v>
      </c>
      <c r="D152" s="45"/>
      <c r="E152" s="65" t="s">
        <v>182</v>
      </c>
      <c r="F152" s="74"/>
      <c r="G152" s="48">
        <f t="shared" si="19"/>
        <v>0</v>
      </c>
      <c r="H152" s="48">
        <f t="shared" si="19"/>
        <v>0</v>
      </c>
      <c r="I152" s="48">
        <f t="shared" si="18"/>
        <v>0</v>
      </c>
      <c r="J152" s="47"/>
    </row>
    <row r="153" spans="1:10" ht="14.25" customHeight="1">
      <c r="A153" s="43"/>
      <c r="B153" s="44"/>
      <c r="C153" s="49"/>
      <c r="D153" s="49" t="s">
        <v>51</v>
      </c>
      <c r="E153" s="67" t="s">
        <v>121</v>
      </c>
      <c r="F153" s="68"/>
      <c r="G153" s="48">
        <v>0</v>
      </c>
      <c r="H153" s="48">
        <v>0</v>
      </c>
      <c r="I153" s="48">
        <f t="shared" si="18"/>
        <v>0</v>
      </c>
      <c r="J153" s="47"/>
    </row>
    <row r="154" spans="1:10" ht="45" customHeight="1">
      <c r="A154" s="77" t="s">
        <v>4</v>
      </c>
      <c r="B154" s="77"/>
      <c r="C154" s="20" t="s">
        <v>5</v>
      </c>
      <c r="D154" s="20" t="s">
        <v>6</v>
      </c>
      <c r="E154" s="80" t="s">
        <v>7</v>
      </c>
      <c r="F154" s="81"/>
      <c r="G154" s="20" t="s">
        <v>252</v>
      </c>
      <c r="H154" s="33" t="s">
        <v>257</v>
      </c>
      <c r="I154" s="33" t="s">
        <v>45</v>
      </c>
      <c r="J154" s="20" t="s">
        <v>47</v>
      </c>
    </row>
    <row r="155" spans="1:10" ht="14.25" customHeight="1">
      <c r="A155" s="43"/>
      <c r="B155" s="44"/>
      <c r="C155" s="45" t="s">
        <v>170</v>
      </c>
      <c r="D155" s="45"/>
      <c r="E155" s="65" t="s">
        <v>183</v>
      </c>
      <c r="F155" s="74"/>
      <c r="G155" s="48">
        <f t="shared" si="19"/>
        <v>6750</v>
      </c>
      <c r="H155" s="48">
        <f t="shared" si="19"/>
        <v>6750</v>
      </c>
      <c r="I155" s="48">
        <f t="shared" si="18"/>
        <v>0</v>
      </c>
      <c r="J155" s="47">
        <f>H155/G155*100</f>
        <v>100</v>
      </c>
    </row>
    <row r="156" spans="1:10" ht="14.25" customHeight="1">
      <c r="A156" s="43"/>
      <c r="B156" s="44"/>
      <c r="C156" s="45" t="s">
        <v>171</v>
      </c>
      <c r="D156" s="45"/>
      <c r="E156" s="65" t="s">
        <v>184</v>
      </c>
      <c r="F156" s="74"/>
      <c r="G156" s="48">
        <f t="shared" si="19"/>
        <v>6750</v>
      </c>
      <c r="H156" s="48">
        <f t="shared" si="19"/>
        <v>6750</v>
      </c>
      <c r="I156" s="48">
        <f t="shared" si="18"/>
        <v>0</v>
      </c>
      <c r="J156" s="47">
        <f>H156/G156*100</f>
        <v>100</v>
      </c>
    </row>
    <row r="157" spans="1:10" ht="14.25" customHeight="1">
      <c r="A157" s="43"/>
      <c r="B157" s="44"/>
      <c r="C157" s="49"/>
      <c r="D157" s="49" t="s">
        <v>51</v>
      </c>
      <c r="E157" s="67" t="s">
        <v>121</v>
      </c>
      <c r="F157" s="68"/>
      <c r="G157" s="48">
        <v>6750</v>
      </c>
      <c r="H157" s="48">
        <v>6750</v>
      </c>
      <c r="I157" s="48">
        <f t="shared" si="18"/>
        <v>0</v>
      </c>
      <c r="J157" s="47">
        <f>H157/G157*100</f>
        <v>100</v>
      </c>
    </row>
    <row r="158" spans="1:10" ht="14.25" customHeight="1">
      <c r="A158" s="43"/>
      <c r="B158" s="44"/>
      <c r="C158" s="45" t="s">
        <v>172</v>
      </c>
      <c r="D158" s="45"/>
      <c r="E158" s="78" t="s">
        <v>243</v>
      </c>
      <c r="F158" s="79"/>
      <c r="G158" s="48">
        <f>G159</f>
        <v>0</v>
      </c>
      <c r="H158" s="48">
        <f>H159</f>
        <v>0</v>
      </c>
      <c r="I158" s="48">
        <f t="shared" si="18"/>
        <v>0</v>
      </c>
      <c r="J158" s="47"/>
    </row>
    <row r="159" spans="1:10" ht="14.25" customHeight="1">
      <c r="A159" s="43"/>
      <c r="B159" s="44"/>
      <c r="C159" s="49"/>
      <c r="D159" s="49" t="s">
        <v>51</v>
      </c>
      <c r="E159" s="67" t="s">
        <v>121</v>
      </c>
      <c r="F159" s="68"/>
      <c r="G159" s="48">
        <v>0</v>
      </c>
      <c r="H159" s="48">
        <v>0</v>
      </c>
      <c r="I159" s="48">
        <f t="shared" si="18"/>
        <v>0</v>
      </c>
      <c r="J159" s="47"/>
    </row>
    <row r="160" spans="1:10" ht="34.5" customHeight="1">
      <c r="A160" s="43"/>
      <c r="B160" s="44"/>
      <c r="C160" s="45" t="s">
        <v>173</v>
      </c>
      <c r="D160" s="45"/>
      <c r="E160" s="65" t="s">
        <v>147</v>
      </c>
      <c r="F160" s="74"/>
      <c r="G160" s="48">
        <f>G161</f>
        <v>0</v>
      </c>
      <c r="H160" s="48">
        <f>H161</f>
        <v>0</v>
      </c>
      <c r="I160" s="48">
        <f aca="true" t="shared" si="20" ref="I160:I177">G160-H160</f>
        <v>0</v>
      </c>
      <c r="J160" s="47"/>
    </row>
    <row r="161" spans="1:10" ht="14.25" customHeight="1">
      <c r="A161" s="43"/>
      <c r="B161" s="44"/>
      <c r="C161" s="49"/>
      <c r="D161" s="49" t="s">
        <v>51</v>
      </c>
      <c r="E161" s="67" t="s">
        <v>121</v>
      </c>
      <c r="F161" s="68"/>
      <c r="G161" s="48">
        <v>0</v>
      </c>
      <c r="H161" s="48">
        <v>0</v>
      </c>
      <c r="I161" s="48">
        <f t="shared" si="20"/>
        <v>0</v>
      </c>
      <c r="J161" s="47"/>
    </row>
    <row r="162" spans="1:10" ht="15" customHeight="1">
      <c r="A162" s="43"/>
      <c r="B162" s="44"/>
      <c r="C162" s="45" t="s">
        <v>174</v>
      </c>
      <c r="D162" s="45"/>
      <c r="E162" s="65" t="s">
        <v>185</v>
      </c>
      <c r="F162" s="74"/>
      <c r="G162" s="48">
        <f>G163+G165+G167+G169+G171</f>
        <v>46440</v>
      </c>
      <c r="H162" s="48">
        <f>H163+H165+H167+H169+H171</f>
        <v>46430.69</v>
      </c>
      <c r="I162" s="48">
        <f t="shared" si="20"/>
        <v>9.309999999997672</v>
      </c>
      <c r="J162" s="47">
        <f>H162/G162*100</f>
        <v>99.97995262704565</v>
      </c>
    </row>
    <row r="163" spans="1:10" ht="15" customHeight="1">
      <c r="A163" s="43"/>
      <c r="B163" s="44"/>
      <c r="C163" s="45" t="s">
        <v>175</v>
      </c>
      <c r="D163" s="45"/>
      <c r="E163" s="65" t="s">
        <v>244</v>
      </c>
      <c r="F163" s="74"/>
      <c r="G163" s="48">
        <f>G164</f>
        <v>0</v>
      </c>
      <c r="H163" s="48">
        <f>H164</f>
        <v>0</v>
      </c>
      <c r="I163" s="48">
        <f t="shared" si="20"/>
        <v>0</v>
      </c>
      <c r="J163" s="47"/>
    </row>
    <row r="164" spans="1:10" ht="14.25" customHeight="1">
      <c r="A164" s="43"/>
      <c r="B164" s="44"/>
      <c r="C164" s="49"/>
      <c r="D164" s="49" t="s">
        <v>51</v>
      </c>
      <c r="E164" s="67" t="s">
        <v>121</v>
      </c>
      <c r="F164" s="68"/>
      <c r="G164" s="48">
        <v>0</v>
      </c>
      <c r="H164" s="48">
        <v>0</v>
      </c>
      <c r="I164" s="48">
        <f t="shared" si="20"/>
        <v>0</v>
      </c>
      <c r="J164" s="47"/>
    </row>
    <row r="165" spans="1:10" ht="21.75" customHeight="1">
      <c r="A165" s="43"/>
      <c r="B165" s="44"/>
      <c r="C165" s="45" t="s">
        <v>176</v>
      </c>
      <c r="D165" s="45"/>
      <c r="E165" s="65" t="s">
        <v>245</v>
      </c>
      <c r="F165" s="74"/>
      <c r="G165" s="48">
        <f>G166</f>
        <v>33400</v>
      </c>
      <c r="H165" s="48">
        <f>H166</f>
        <v>33400</v>
      </c>
      <c r="I165" s="48">
        <f t="shared" si="20"/>
        <v>0</v>
      </c>
      <c r="J165" s="47">
        <f>H165/G165*100</f>
        <v>100</v>
      </c>
    </row>
    <row r="166" spans="1:10" ht="14.25" customHeight="1">
      <c r="A166" s="43"/>
      <c r="B166" s="44"/>
      <c r="C166" s="49"/>
      <c r="D166" s="49" t="s">
        <v>51</v>
      </c>
      <c r="E166" s="67" t="s">
        <v>121</v>
      </c>
      <c r="F166" s="68"/>
      <c r="G166" s="48">
        <v>33400</v>
      </c>
      <c r="H166" s="48">
        <v>33400</v>
      </c>
      <c r="I166" s="48">
        <f t="shared" si="20"/>
        <v>0</v>
      </c>
      <c r="J166" s="47">
        <f>H166/G166*100</f>
        <v>100</v>
      </c>
    </row>
    <row r="167" spans="1:10" ht="15" customHeight="1">
      <c r="A167" s="43"/>
      <c r="B167" s="44"/>
      <c r="C167" s="45" t="s">
        <v>177</v>
      </c>
      <c r="D167" s="45"/>
      <c r="E167" s="65" t="s">
        <v>246</v>
      </c>
      <c r="F167" s="74"/>
      <c r="G167" s="48">
        <f>G168</f>
        <v>0</v>
      </c>
      <c r="H167" s="48">
        <f>H168</f>
        <v>0</v>
      </c>
      <c r="I167" s="48">
        <f t="shared" si="20"/>
        <v>0</v>
      </c>
      <c r="J167" s="47"/>
    </row>
    <row r="168" spans="1:10" ht="14.25" customHeight="1">
      <c r="A168" s="43"/>
      <c r="B168" s="44"/>
      <c r="C168" s="49"/>
      <c r="D168" s="49" t="s">
        <v>51</v>
      </c>
      <c r="E168" s="67" t="s">
        <v>121</v>
      </c>
      <c r="F168" s="68"/>
      <c r="G168" s="48">
        <v>0</v>
      </c>
      <c r="H168" s="48">
        <v>0</v>
      </c>
      <c r="I168" s="48">
        <f t="shared" si="20"/>
        <v>0</v>
      </c>
      <c r="J168" s="47"/>
    </row>
    <row r="169" spans="1:10" ht="19.5" customHeight="1">
      <c r="A169" s="43"/>
      <c r="B169" s="44"/>
      <c r="C169" s="45" t="s">
        <v>247</v>
      </c>
      <c r="D169" s="45"/>
      <c r="E169" s="65" t="s">
        <v>186</v>
      </c>
      <c r="F169" s="74"/>
      <c r="G169" s="48">
        <f>G170</f>
        <v>13040</v>
      </c>
      <c r="H169" s="48">
        <f>H170</f>
        <v>13030.69</v>
      </c>
      <c r="I169" s="48">
        <f t="shared" si="20"/>
        <v>9.30999999999949</v>
      </c>
      <c r="J169" s="47">
        <f>H169/G169*100</f>
        <v>99.92860429447853</v>
      </c>
    </row>
    <row r="170" spans="1:10" ht="14.25" customHeight="1">
      <c r="A170" s="43"/>
      <c r="B170" s="44"/>
      <c r="C170" s="49"/>
      <c r="D170" s="49" t="s">
        <v>51</v>
      </c>
      <c r="E170" s="67" t="s">
        <v>121</v>
      </c>
      <c r="F170" s="68"/>
      <c r="G170" s="48">
        <v>13040</v>
      </c>
      <c r="H170" s="48">
        <v>13030.69</v>
      </c>
      <c r="I170" s="48">
        <f t="shared" si="20"/>
        <v>9.30999999999949</v>
      </c>
      <c r="J170" s="47">
        <f>H170/G170*100</f>
        <v>99.92860429447853</v>
      </c>
    </row>
    <row r="171" spans="1:10" ht="39" customHeight="1">
      <c r="A171" s="43"/>
      <c r="B171" s="44"/>
      <c r="C171" s="45" t="s">
        <v>178</v>
      </c>
      <c r="D171" s="45"/>
      <c r="E171" s="65" t="s">
        <v>147</v>
      </c>
      <c r="F171" s="74"/>
      <c r="G171" s="48">
        <f>G172</f>
        <v>0</v>
      </c>
      <c r="H171" s="48">
        <f>H172</f>
        <v>0</v>
      </c>
      <c r="I171" s="48">
        <f aca="true" t="shared" si="21" ref="I171:I176">G171-H171</f>
        <v>0</v>
      </c>
      <c r="J171" s="47"/>
    </row>
    <row r="172" spans="1:10" ht="14.25" customHeight="1">
      <c r="A172" s="43"/>
      <c r="B172" s="44"/>
      <c r="C172" s="49"/>
      <c r="D172" s="49" t="s">
        <v>51</v>
      </c>
      <c r="E172" s="67" t="s">
        <v>121</v>
      </c>
      <c r="F172" s="68"/>
      <c r="G172" s="48">
        <v>0</v>
      </c>
      <c r="H172" s="48">
        <v>0</v>
      </c>
      <c r="I172" s="48">
        <f t="shared" si="21"/>
        <v>0</v>
      </c>
      <c r="J172" s="47"/>
    </row>
    <row r="173" spans="1:10" ht="18" customHeight="1">
      <c r="A173" s="43"/>
      <c r="B173" s="44"/>
      <c r="C173" s="45" t="s">
        <v>112</v>
      </c>
      <c r="D173" s="45"/>
      <c r="E173" s="78" t="s">
        <v>113</v>
      </c>
      <c r="F173" s="86"/>
      <c r="G173" s="48">
        <f>G174</f>
        <v>160337.67</v>
      </c>
      <c r="H173" s="48">
        <f aca="true" t="shared" si="22" ref="G173:H177">H174</f>
        <v>160331</v>
      </c>
      <c r="I173" s="48">
        <f t="shared" si="21"/>
        <v>6.670000000012806</v>
      </c>
      <c r="J173" s="47">
        <f aca="true" t="shared" si="23" ref="J173:J178">H173/G173*100</f>
        <v>99.99584002935804</v>
      </c>
    </row>
    <row r="174" spans="1:10" ht="32.25" customHeight="1">
      <c r="A174" s="43"/>
      <c r="B174" s="44"/>
      <c r="C174" s="45" t="s">
        <v>127</v>
      </c>
      <c r="D174" s="45"/>
      <c r="E174" s="78" t="s">
        <v>128</v>
      </c>
      <c r="F174" s="85"/>
      <c r="G174" s="48">
        <f>G177+G175</f>
        <v>160337.67</v>
      </c>
      <c r="H174" s="48">
        <f>H177+H175</f>
        <v>160331</v>
      </c>
      <c r="I174" s="48">
        <f t="shared" si="21"/>
        <v>6.670000000012806</v>
      </c>
      <c r="J174" s="47">
        <f t="shared" si="23"/>
        <v>99.99584002935804</v>
      </c>
    </row>
    <row r="175" spans="1:10" ht="18" customHeight="1">
      <c r="A175" s="43"/>
      <c r="B175" s="44"/>
      <c r="C175" s="45" t="s">
        <v>248</v>
      </c>
      <c r="D175" s="45"/>
      <c r="E175" s="65" t="s">
        <v>249</v>
      </c>
      <c r="F175" s="74"/>
      <c r="G175" s="48">
        <f t="shared" si="22"/>
        <v>160331</v>
      </c>
      <c r="H175" s="48">
        <f t="shared" si="22"/>
        <v>160331</v>
      </c>
      <c r="I175" s="48">
        <f t="shared" si="21"/>
        <v>0</v>
      </c>
      <c r="J175" s="47">
        <f t="shared" si="23"/>
        <v>100</v>
      </c>
    </row>
    <row r="176" spans="1:10" ht="14.25" customHeight="1">
      <c r="A176" s="43"/>
      <c r="B176" s="44"/>
      <c r="C176" s="49"/>
      <c r="D176" s="49" t="s">
        <v>51</v>
      </c>
      <c r="E176" s="67" t="s">
        <v>121</v>
      </c>
      <c r="F176" s="68"/>
      <c r="G176" s="48">
        <v>160331</v>
      </c>
      <c r="H176" s="48">
        <v>160331</v>
      </c>
      <c r="I176" s="48">
        <f t="shared" si="21"/>
        <v>0</v>
      </c>
      <c r="J176" s="47">
        <f t="shared" si="23"/>
        <v>100</v>
      </c>
    </row>
    <row r="177" spans="1:10" ht="18" customHeight="1">
      <c r="A177" s="43"/>
      <c r="B177" s="44"/>
      <c r="C177" s="45" t="s">
        <v>262</v>
      </c>
      <c r="D177" s="45"/>
      <c r="E177" s="65" t="s">
        <v>263</v>
      </c>
      <c r="F177" s="74"/>
      <c r="G177" s="48">
        <f t="shared" si="22"/>
        <v>6.67</v>
      </c>
      <c r="H177" s="48">
        <f t="shared" si="22"/>
        <v>0</v>
      </c>
      <c r="I177" s="48">
        <f t="shared" si="20"/>
        <v>6.67</v>
      </c>
      <c r="J177" s="47">
        <f t="shared" si="23"/>
        <v>0</v>
      </c>
    </row>
    <row r="178" spans="1:10" ht="14.25" customHeight="1">
      <c r="A178" s="43"/>
      <c r="B178" s="44"/>
      <c r="C178" s="49"/>
      <c r="D178" s="49" t="s">
        <v>51</v>
      </c>
      <c r="E178" s="67" t="s">
        <v>121</v>
      </c>
      <c r="F178" s="68"/>
      <c r="G178" s="48">
        <v>6.67</v>
      </c>
      <c r="H178" s="48">
        <v>0</v>
      </c>
      <c r="I178" s="48">
        <f aca="true" t="shared" si="24" ref="I178:I184">G178-H178</f>
        <v>6.67</v>
      </c>
      <c r="J178" s="47">
        <f t="shared" si="23"/>
        <v>0</v>
      </c>
    </row>
    <row r="179" spans="1:10" ht="19.5" customHeight="1">
      <c r="A179" s="72" t="s">
        <v>23</v>
      </c>
      <c r="B179" s="73"/>
      <c r="C179" s="45"/>
      <c r="D179" s="34"/>
      <c r="E179" s="100" t="s">
        <v>68</v>
      </c>
      <c r="F179" s="102"/>
      <c r="G179" s="55">
        <f>G180+G186</f>
        <v>1329800</v>
      </c>
      <c r="H179" s="56">
        <f>H180+H186</f>
        <v>1329800</v>
      </c>
      <c r="I179" s="41">
        <f t="shared" si="24"/>
        <v>0</v>
      </c>
      <c r="J179" s="52">
        <f aca="true" t="shared" si="25" ref="J179:J184">H179/G179*100</f>
        <v>100</v>
      </c>
    </row>
    <row r="180" spans="1:10" ht="13.5" customHeight="1">
      <c r="A180" s="75" t="s">
        <v>24</v>
      </c>
      <c r="B180" s="76"/>
      <c r="C180" s="39"/>
      <c r="D180" s="39"/>
      <c r="E180" s="65" t="s">
        <v>14</v>
      </c>
      <c r="F180" s="74"/>
      <c r="G180" s="41">
        <f>G181</f>
        <v>1287300</v>
      </c>
      <c r="H180" s="41">
        <f>H181</f>
        <v>1287300</v>
      </c>
      <c r="I180" s="41">
        <f t="shared" si="24"/>
        <v>0</v>
      </c>
      <c r="J180" s="41">
        <f t="shared" si="25"/>
        <v>100</v>
      </c>
    </row>
    <row r="181" spans="1:10" ht="32.25" customHeight="1">
      <c r="A181" s="70"/>
      <c r="B181" s="71"/>
      <c r="C181" s="45" t="s">
        <v>188</v>
      </c>
      <c r="D181" s="39"/>
      <c r="E181" s="65" t="s">
        <v>187</v>
      </c>
      <c r="F181" s="74"/>
      <c r="G181" s="48">
        <f aca="true" t="shared" si="26" ref="G181:H183">G182</f>
        <v>1287300</v>
      </c>
      <c r="H181" s="48">
        <f t="shared" si="26"/>
        <v>1287300</v>
      </c>
      <c r="I181" s="48">
        <f t="shared" si="24"/>
        <v>0</v>
      </c>
      <c r="J181" s="47">
        <f t="shared" si="25"/>
        <v>100</v>
      </c>
    </row>
    <row r="182" spans="1:10" ht="29.25" customHeight="1">
      <c r="A182" s="70"/>
      <c r="B182" s="71"/>
      <c r="C182" s="45" t="s">
        <v>189</v>
      </c>
      <c r="D182" s="39"/>
      <c r="E182" s="65" t="s">
        <v>191</v>
      </c>
      <c r="F182" s="74"/>
      <c r="G182" s="48">
        <f t="shared" si="26"/>
        <v>1287300</v>
      </c>
      <c r="H182" s="48">
        <f t="shared" si="26"/>
        <v>1287300</v>
      </c>
      <c r="I182" s="48">
        <f t="shared" si="24"/>
        <v>0</v>
      </c>
      <c r="J182" s="47">
        <f t="shared" si="25"/>
        <v>100</v>
      </c>
    </row>
    <row r="183" spans="1:10" ht="15" customHeight="1">
      <c r="A183" s="70"/>
      <c r="B183" s="71"/>
      <c r="C183" s="45" t="s">
        <v>190</v>
      </c>
      <c r="D183" s="39"/>
      <c r="E183" s="65" t="s">
        <v>192</v>
      </c>
      <c r="F183" s="74"/>
      <c r="G183" s="48">
        <f t="shared" si="26"/>
        <v>1287300</v>
      </c>
      <c r="H183" s="48">
        <f t="shared" si="26"/>
        <v>1287300</v>
      </c>
      <c r="I183" s="48">
        <f t="shared" si="24"/>
        <v>0</v>
      </c>
      <c r="J183" s="47">
        <f t="shared" si="25"/>
        <v>100</v>
      </c>
    </row>
    <row r="184" spans="1:10" ht="24.75" customHeight="1">
      <c r="A184" s="43"/>
      <c r="B184" s="44"/>
      <c r="C184" s="49"/>
      <c r="D184" s="49" t="s">
        <v>55</v>
      </c>
      <c r="E184" s="67" t="s">
        <v>69</v>
      </c>
      <c r="F184" s="68"/>
      <c r="G184" s="48">
        <v>1287300</v>
      </c>
      <c r="H184" s="48">
        <v>1287300</v>
      </c>
      <c r="I184" s="48">
        <f t="shared" si="24"/>
        <v>0</v>
      </c>
      <c r="J184" s="47">
        <f t="shared" si="25"/>
        <v>100</v>
      </c>
    </row>
    <row r="185" spans="1:10" ht="45" customHeight="1">
      <c r="A185" s="77" t="s">
        <v>4</v>
      </c>
      <c r="B185" s="77"/>
      <c r="C185" s="20" t="s">
        <v>5</v>
      </c>
      <c r="D185" s="20" t="s">
        <v>6</v>
      </c>
      <c r="E185" s="80" t="s">
        <v>7</v>
      </c>
      <c r="F185" s="81"/>
      <c r="G185" s="20" t="s">
        <v>252</v>
      </c>
      <c r="H185" s="33" t="s">
        <v>257</v>
      </c>
      <c r="I185" s="33" t="s">
        <v>45</v>
      </c>
      <c r="J185" s="20" t="s">
        <v>47</v>
      </c>
    </row>
    <row r="186" spans="1:10" ht="16.5" customHeight="1">
      <c r="A186" s="75" t="s">
        <v>56</v>
      </c>
      <c r="B186" s="76"/>
      <c r="C186" s="39"/>
      <c r="D186" s="39"/>
      <c r="E186" s="65" t="s">
        <v>70</v>
      </c>
      <c r="F186" s="74"/>
      <c r="G186" s="41">
        <f>G187</f>
        <v>42500</v>
      </c>
      <c r="H186" s="41">
        <f>H187</f>
        <v>42500</v>
      </c>
      <c r="I186" s="41">
        <f>G186-H186</f>
        <v>0</v>
      </c>
      <c r="J186" s="41">
        <f aca="true" t="shared" si="27" ref="J186:J192">H186/G186*100</f>
        <v>100</v>
      </c>
    </row>
    <row r="187" spans="1:10" ht="31.5" customHeight="1">
      <c r="A187" s="70"/>
      <c r="B187" s="71"/>
      <c r="C187" s="45" t="s">
        <v>188</v>
      </c>
      <c r="D187" s="39"/>
      <c r="E187" s="65" t="s">
        <v>187</v>
      </c>
      <c r="F187" s="74"/>
      <c r="G187" s="48">
        <f aca="true" t="shared" si="28" ref="G187:H189">G188</f>
        <v>42500</v>
      </c>
      <c r="H187" s="48">
        <f t="shared" si="28"/>
        <v>42500</v>
      </c>
      <c r="I187" s="48">
        <f>G187-H187</f>
        <v>0</v>
      </c>
      <c r="J187" s="47">
        <f>H187/G187*100</f>
        <v>100</v>
      </c>
    </row>
    <row r="188" spans="1:10" ht="26.25" customHeight="1">
      <c r="A188" s="70"/>
      <c r="B188" s="71"/>
      <c r="C188" s="45" t="s">
        <v>189</v>
      </c>
      <c r="D188" s="39"/>
      <c r="E188" s="65" t="s">
        <v>191</v>
      </c>
      <c r="F188" s="74"/>
      <c r="G188" s="48">
        <f t="shared" si="28"/>
        <v>42500</v>
      </c>
      <c r="H188" s="48">
        <f t="shared" si="28"/>
        <v>42500</v>
      </c>
      <c r="I188" s="48">
        <f>G188-H188</f>
        <v>0</v>
      </c>
      <c r="J188" s="47">
        <f>H188/G188*100</f>
        <v>100</v>
      </c>
    </row>
    <row r="189" spans="1:10" ht="35.25" customHeight="1">
      <c r="A189" s="70"/>
      <c r="B189" s="71"/>
      <c r="C189" s="45" t="s">
        <v>193</v>
      </c>
      <c r="D189" s="39"/>
      <c r="E189" s="65" t="s">
        <v>194</v>
      </c>
      <c r="F189" s="74"/>
      <c r="G189" s="48">
        <f t="shared" si="28"/>
        <v>42500</v>
      </c>
      <c r="H189" s="48">
        <f t="shared" si="28"/>
        <v>42500</v>
      </c>
      <c r="I189" s="48">
        <f>G189-H189</f>
        <v>0</v>
      </c>
      <c r="J189" s="47">
        <f>H189/G189*100</f>
        <v>100</v>
      </c>
    </row>
    <row r="190" spans="1:10" ht="24" customHeight="1">
      <c r="A190" s="43"/>
      <c r="B190" s="44"/>
      <c r="C190" s="49"/>
      <c r="D190" s="49" t="s">
        <v>55</v>
      </c>
      <c r="E190" s="67" t="s">
        <v>69</v>
      </c>
      <c r="F190" s="68"/>
      <c r="G190" s="48">
        <v>42500</v>
      </c>
      <c r="H190" s="48">
        <v>42500</v>
      </c>
      <c r="I190" s="48">
        <f>G190-H190</f>
        <v>0</v>
      </c>
      <c r="J190" s="47">
        <f>H190/G190*100</f>
        <v>100</v>
      </c>
    </row>
    <row r="191" spans="1:10" ht="18.75" customHeight="1">
      <c r="A191" s="72" t="s">
        <v>25</v>
      </c>
      <c r="B191" s="73"/>
      <c r="C191" s="34"/>
      <c r="D191" s="34"/>
      <c r="E191" s="100" t="s">
        <v>15</v>
      </c>
      <c r="F191" s="102"/>
      <c r="G191" s="53">
        <f>G197+G192</f>
        <v>118973.2</v>
      </c>
      <c r="H191" s="53">
        <f>H197+H192</f>
        <v>118968.23999999999</v>
      </c>
      <c r="I191" s="53">
        <f>I197+I192</f>
        <v>4.960000000006403</v>
      </c>
      <c r="J191" s="52">
        <f t="shared" si="27"/>
        <v>99.99583099387088</v>
      </c>
    </row>
    <row r="192" spans="1:10" ht="18" customHeight="1">
      <c r="A192" s="75" t="s">
        <v>57</v>
      </c>
      <c r="B192" s="76"/>
      <c r="C192" s="39"/>
      <c r="D192" s="39"/>
      <c r="E192" s="101" t="s">
        <v>71</v>
      </c>
      <c r="F192" s="68"/>
      <c r="G192" s="42">
        <f>G195</f>
        <v>100300</v>
      </c>
      <c r="H192" s="42">
        <f>H195</f>
        <v>100295.04</v>
      </c>
      <c r="I192" s="42">
        <f>I195</f>
        <v>4.960000000006403</v>
      </c>
      <c r="J192" s="41">
        <f t="shared" si="27"/>
        <v>99.99505483549352</v>
      </c>
    </row>
    <row r="193" spans="1:10" ht="22.5" customHeight="1">
      <c r="A193" s="70"/>
      <c r="B193" s="71"/>
      <c r="C193" s="45" t="s">
        <v>112</v>
      </c>
      <c r="D193" s="45"/>
      <c r="E193" s="78" t="s">
        <v>113</v>
      </c>
      <c r="F193" s="86"/>
      <c r="G193" s="48">
        <f aca="true" t="shared" si="29" ref="G193:I195">G194</f>
        <v>100300</v>
      </c>
      <c r="H193" s="48">
        <f t="shared" si="29"/>
        <v>100295.04</v>
      </c>
      <c r="I193" s="48">
        <f t="shared" si="29"/>
        <v>4.960000000006403</v>
      </c>
      <c r="J193" s="47">
        <f>H193/G193*100</f>
        <v>99.99505483549352</v>
      </c>
    </row>
    <row r="194" spans="1:10" ht="30.75" customHeight="1">
      <c r="A194" s="70"/>
      <c r="B194" s="71"/>
      <c r="C194" s="45" t="s">
        <v>127</v>
      </c>
      <c r="D194" s="45"/>
      <c r="E194" s="78" t="s">
        <v>128</v>
      </c>
      <c r="F194" s="85"/>
      <c r="G194" s="48">
        <f t="shared" si="29"/>
        <v>100300</v>
      </c>
      <c r="H194" s="48">
        <f t="shared" si="29"/>
        <v>100295.04</v>
      </c>
      <c r="I194" s="48">
        <f t="shared" si="29"/>
        <v>4.960000000006403</v>
      </c>
      <c r="J194" s="47">
        <f>H194/G194*100</f>
        <v>99.99505483549352</v>
      </c>
    </row>
    <row r="195" spans="1:10" ht="22.5" customHeight="1">
      <c r="A195" s="70"/>
      <c r="B195" s="71"/>
      <c r="C195" s="45" t="s">
        <v>195</v>
      </c>
      <c r="D195" s="39"/>
      <c r="E195" s="115" t="s">
        <v>72</v>
      </c>
      <c r="F195" s="86"/>
      <c r="G195" s="48">
        <f t="shared" si="29"/>
        <v>100300</v>
      </c>
      <c r="H195" s="48">
        <f t="shared" si="29"/>
        <v>100295.04</v>
      </c>
      <c r="I195" s="48">
        <f t="shared" si="29"/>
        <v>4.960000000006403</v>
      </c>
      <c r="J195" s="47">
        <f aca="true" t="shared" si="30" ref="J195:J224">H195/G195*100</f>
        <v>99.99505483549352</v>
      </c>
    </row>
    <row r="196" spans="1:10" ht="15" customHeight="1">
      <c r="A196" s="43"/>
      <c r="B196" s="44"/>
      <c r="C196" s="49"/>
      <c r="D196" s="49" t="s">
        <v>58</v>
      </c>
      <c r="E196" s="103" t="s">
        <v>73</v>
      </c>
      <c r="F196" s="68"/>
      <c r="G196" s="48">
        <v>100300</v>
      </c>
      <c r="H196" s="48">
        <v>100295.04</v>
      </c>
      <c r="I196" s="48">
        <f>G196-H196</f>
        <v>4.960000000006403</v>
      </c>
      <c r="J196" s="47">
        <f t="shared" si="30"/>
        <v>99.99505483549352</v>
      </c>
    </row>
    <row r="197" spans="1:10" ht="18.75" customHeight="1">
      <c r="A197" s="75" t="s">
        <v>26</v>
      </c>
      <c r="B197" s="76"/>
      <c r="C197" s="46"/>
      <c r="D197" s="49"/>
      <c r="E197" s="65" t="s">
        <v>16</v>
      </c>
      <c r="F197" s="74"/>
      <c r="G197" s="42">
        <f>G198+G201</f>
        <v>18673.2</v>
      </c>
      <c r="H197" s="42">
        <f>H198+H201</f>
        <v>18673.2</v>
      </c>
      <c r="I197" s="42">
        <f aca="true" t="shared" si="31" ref="I197:I224">G197-H197</f>
        <v>0</v>
      </c>
      <c r="J197" s="41">
        <f t="shared" si="30"/>
        <v>100</v>
      </c>
    </row>
    <row r="198" spans="1:10" ht="33.75" customHeight="1">
      <c r="A198" s="75"/>
      <c r="B198" s="76"/>
      <c r="C198" s="45" t="s">
        <v>250</v>
      </c>
      <c r="D198" s="46"/>
      <c r="E198" s="78" t="s">
        <v>196</v>
      </c>
      <c r="F198" s="79"/>
      <c r="G198" s="48">
        <f>G199</f>
        <v>0</v>
      </c>
      <c r="H198" s="48">
        <f>H199</f>
        <v>0</v>
      </c>
      <c r="I198" s="48">
        <f t="shared" si="31"/>
        <v>0</v>
      </c>
      <c r="J198" s="47"/>
    </row>
    <row r="199" spans="1:10" ht="33.75" customHeight="1">
      <c r="A199" s="75"/>
      <c r="B199" s="76"/>
      <c r="C199" s="45" t="s">
        <v>251</v>
      </c>
      <c r="D199" s="46"/>
      <c r="E199" s="78" t="s">
        <v>197</v>
      </c>
      <c r="F199" s="79"/>
      <c r="G199" s="48">
        <f>G200</f>
        <v>0</v>
      </c>
      <c r="H199" s="48">
        <f>H200</f>
        <v>0</v>
      </c>
      <c r="I199" s="48">
        <f t="shared" si="31"/>
        <v>0</v>
      </c>
      <c r="J199" s="47"/>
    </row>
    <row r="200" spans="1:10" ht="18" customHeight="1">
      <c r="A200" s="37"/>
      <c r="B200" s="38"/>
      <c r="C200" s="49"/>
      <c r="D200" s="49" t="s">
        <v>40</v>
      </c>
      <c r="E200" s="67" t="s">
        <v>32</v>
      </c>
      <c r="F200" s="68"/>
      <c r="G200" s="48">
        <v>0</v>
      </c>
      <c r="H200" s="48">
        <v>0</v>
      </c>
      <c r="I200" s="48">
        <f t="shared" si="31"/>
        <v>0</v>
      </c>
      <c r="J200" s="47"/>
    </row>
    <row r="201" spans="1:10" ht="18.75" customHeight="1">
      <c r="A201" s="75"/>
      <c r="B201" s="76"/>
      <c r="C201" s="45" t="s">
        <v>112</v>
      </c>
      <c r="D201" s="45"/>
      <c r="E201" s="78" t="s">
        <v>113</v>
      </c>
      <c r="F201" s="86"/>
      <c r="G201" s="48">
        <f>G202+G207</f>
        <v>18673.2</v>
      </c>
      <c r="H201" s="48">
        <f>H202+H207</f>
        <v>18673.2</v>
      </c>
      <c r="I201" s="48">
        <f aca="true" t="shared" si="32" ref="I201:I206">G201-H201</f>
        <v>0</v>
      </c>
      <c r="J201" s="47">
        <f>H201/G201*100</f>
        <v>100</v>
      </c>
    </row>
    <row r="202" spans="1:10" ht="31.5" customHeight="1">
      <c r="A202" s="75"/>
      <c r="B202" s="76"/>
      <c r="C202" s="45" t="s">
        <v>127</v>
      </c>
      <c r="D202" s="45"/>
      <c r="E202" s="78" t="s">
        <v>128</v>
      </c>
      <c r="F202" s="85"/>
      <c r="G202" s="48">
        <f>G205+G203</f>
        <v>8673.2</v>
      </c>
      <c r="H202" s="48">
        <f>H205+H203</f>
        <v>8673.2</v>
      </c>
      <c r="I202" s="48">
        <f t="shared" si="32"/>
        <v>0</v>
      </c>
      <c r="J202" s="47">
        <f t="shared" si="30"/>
        <v>100</v>
      </c>
    </row>
    <row r="203" spans="1:10" ht="18.75" customHeight="1">
      <c r="A203" s="75"/>
      <c r="B203" s="76"/>
      <c r="C203" s="45" t="s">
        <v>129</v>
      </c>
      <c r="D203" s="46"/>
      <c r="E203" s="65" t="s">
        <v>98</v>
      </c>
      <c r="F203" s="74"/>
      <c r="G203" s="48">
        <f>G204</f>
        <v>2000</v>
      </c>
      <c r="H203" s="48">
        <f>H204</f>
        <v>2000</v>
      </c>
      <c r="I203" s="48">
        <f t="shared" si="32"/>
        <v>0</v>
      </c>
      <c r="J203" s="47">
        <f t="shared" si="30"/>
        <v>100</v>
      </c>
    </row>
    <row r="204" spans="1:10" ht="18" customHeight="1">
      <c r="A204" s="37"/>
      <c r="B204" s="38"/>
      <c r="C204" s="49"/>
      <c r="D204" s="49" t="s">
        <v>58</v>
      </c>
      <c r="E204" s="103" t="s">
        <v>73</v>
      </c>
      <c r="F204" s="68"/>
      <c r="G204" s="48">
        <v>2000</v>
      </c>
      <c r="H204" s="48">
        <v>2000</v>
      </c>
      <c r="I204" s="48">
        <f t="shared" si="32"/>
        <v>0</v>
      </c>
      <c r="J204" s="47">
        <f t="shared" si="30"/>
        <v>100</v>
      </c>
    </row>
    <row r="205" spans="1:10" ht="18.75" customHeight="1">
      <c r="A205" s="75"/>
      <c r="B205" s="76"/>
      <c r="C205" s="45" t="s">
        <v>198</v>
      </c>
      <c r="D205" s="46"/>
      <c r="E205" s="65" t="s">
        <v>16</v>
      </c>
      <c r="F205" s="74"/>
      <c r="G205" s="48">
        <f>G206</f>
        <v>6673.2</v>
      </c>
      <c r="H205" s="48">
        <f>H206</f>
        <v>6673.2</v>
      </c>
      <c r="I205" s="48">
        <f t="shared" si="32"/>
        <v>0</v>
      </c>
      <c r="J205" s="47">
        <f t="shared" si="30"/>
        <v>100</v>
      </c>
    </row>
    <row r="206" spans="1:10" ht="18" customHeight="1">
      <c r="A206" s="37"/>
      <c r="B206" s="38"/>
      <c r="C206" s="49"/>
      <c r="D206" s="49" t="s">
        <v>58</v>
      </c>
      <c r="E206" s="103" t="s">
        <v>73</v>
      </c>
      <c r="F206" s="68"/>
      <c r="G206" s="48">
        <v>6673.2</v>
      </c>
      <c r="H206" s="48">
        <v>6673.2</v>
      </c>
      <c r="I206" s="48">
        <f t="shared" si="32"/>
        <v>0</v>
      </c>
      <c r="J206" s="47">
        <f t="shared" si="30"/>
        <v>100</v>
      </c>
    </row>
    <row r="207" spans="1:10" ht="24.75" customHeight="1">
      <c r="A207" s="75"/>
      <c r="B207" s="76"/>
      <c r="C207" s="45" t="s">
        <v>124</v>
      </c>
      <c r="D207" s="46"/>
      <c r="E207" s="88" t="s">
        <v>126</v>
      </c>
      <c r="F207" s="86"/>
      <c r="G207" s="48">
        <f>G208</f>
        <v>10000</v>
      </c>
      <c r="H207" s="48">
        <f>H208</f>
        <v>10000</v>
      </c>
      <c r="I207" s="48">
        <f t="shared" si="31"/>
        <v>0</v>
      </c>
      <c r="J207" s="47">
        <f t="shared" si="30"/>
        <v>100</v>
      </c>
    </row>
    <row r="208" spans="1:10" ht="49.5" customHeight="1">
      <c r="A208" s="75"/>
      <c r="B208" s="76"/>
      <c r="C208" s="45" t="s">
        <v>199</v>
      </c>
      <c r="D208" s="46"/>
      <c r="E208" s="65" t="s">
        <v>200</v>
      </c>
      <c r="F208" s="74"/>
      <c r="G208" s="48">
        <f>G210</f>
        <v>10000</v>
      </c>
      <c r="H208" s="48">
        <f>H210</f>
        <v>10000</v>
      </c>
      <c r="I208" s="48">
        <f t="shared" si="31"/>
        <v>0</v>
      </c>
      <c r="J208" s="47">
        <f t="shared" si="30"/>
        <v>100</v>
      </c>
    </row>
    <row r="209" spans="1:10" ht="48" customHeight="1">
      <c r="A209" s="77" t="s">
        <v>4</v>
      </c>
      <c r="B209" s="77"/>
      <c r="C209" s="20" t="s">
        <v>5</v>
      </c>
      <c r="D209" s="20" t="s">
        <v>6</v>
      </c>
      <c r="E209" s="80" t="s">
        <v>7</v>
      </c>
      <c r="F209" s="81"/>
      <c r="G209" s="20" t="s">
        <v>252</v>
      </c>
      <c r="H209" s="33" t="s">
        <v>257</v>
      </c>
      <c r="I209" s="33" t="s">
        <v>45</v>
      </c>
      <c r="J209" s="20" t="s">
        <v>47</v>
      </c>
    </row>
    <row r="210" spans="1:10" ht="29.25" customHeight="1">
      <c r="A210" s="37"/>
      <c r="B210" s="38"/>
      <c r="C210" s="49"/>
      <c r="D210" s="49" t="s">
        <v>55</v>
      </c>
      <c r="E210" s="67" t="s">
        <v>69</v>
      </c>
      <c r="F210" s="68"/>
      <c r="G210" s="48">
        <v>10000</v>
      </c>
      <c r="H210" s="48">
        <v>10000</v>
      </c>
      <c r="I210" s="48">
        <f t="shared" si="31"/>
        <v>0</v>
      </c>
      <c r="J210" s="47">
        <f t="shared" si="30"/>
        <v>100</v>
      </c>
    </row>
    <row r="211" spans="1:10" ht="17.25" customHeight="1">
      <c r="A211" s="72" t="s">
        <v>31</v>
      </c>
      <c r="B211" s="73"/>
      <c r="C211" s="34"/>
      <c r="D211" s="34"/>
      <c r="E211" s="100" t="s">
        <v>78</v>
      </c>
      <c r="F211" s="102"/>
      <c r="G211" s="53">
        <f>G212</f>
        <v>607300</v>
      </c>
      <c r="H211" s="53">
        <f>H212</f>
        <v>607300</v>
      </c>
      <c r="I211" s="42">
        <f t="shared" si="31"/>
        <v>0</v>
      </c>
      <c r="J211" s="52">
        <f t="shared" si="30"/>
        <v>100</v>
      </c>
    </row>
    <row r="212" spans="1:10" ht="14.25" customHeight="1">
      <c r="A212" s="75" t="s">
        <v>59</v>
      </c>
      <c r="B212" s="76"/>
      <c r="C212" s="39"/>
      <c r="D212" s="39"/>
      <c r="E212" s="65" t="s">
        <v>79</v>
      </c>
      <c r="F212" s="74"/>
      <c r="G212" s="42">
        <f>G215+G217</f>
        <v>607300</v>
      </c>
      <c r="H212" s="42">
        <f>H215+H217</f>
        <v>607300</v>
      </c>
      <c r="I212" s="42">
        <f t="shared" si="31"/>
        <v>0</v>
      </c>
      <c r="J212" s="41">
        <f t="shared" si="30"/>
        <v>100</v>
      </c>
    </row>
    <row r="213" spans="1:10" ht="40.5" customHeight="1">
      <c r="A213" s="70"/>
      <c r="B213" s="71"/>
      <c r="C213" s="45" t="s">
        <v>188</v>
      </c>
      <c r="D213" s="39"/>
      <c r="E213" s="65" t="s">
        <v>187</v>
      </c>
      <c r="F213" s="74"/>
      <c r="G213" s="48">
        <f>G214</f>
        <v>607300</v>
      </c>
      <c r="H213" s="48">
        <f>H214</f>
        <v>607300</v>
      </c>
      <c r="I213" s="48">
        <f t="shared" si="31"/>
        <v>0</v>
      </c>
      <c r="J213" s="47">
        <f t="shared" si="30"/>
        <v>100</v>
      </c>
    </row>
    <row r="214" spans="1:10" ht="23.25" customHeight="1">
      <c r="A214" s="70"/>
      <c r="B214" s="71"/>
      <c r="C214" s="45" t="s">
        <v>201</v>
      </c>
      <c r="D214" s="39"/>
      <c r="E214" s="65" t="s">
        <v>203</v>
      </c>
      <c r="F214" s="74"/>
      <c r="G214" s="48">
        <f>G215+G217</f>
        <v>607300</v>
      </c>
      <c r="H214" s="48">
        <f>H215+H217</f>
        <v>607300</v>
      </c>
      <c r="I214" s="48">
        <f t="shared" si="31"/>
        <v>0</v>
      </c>
      <c r="J214" s="47">
        <f>H214/G214*100</f>
        <v>100</v>
      </c>
    </row>
    <row r="215" spans="1:10" ht="15" customHeight="1">
      <c r="A215" s="70"/>
      <c r="B215" s="71"/>
      <c r="C215" s="45" t="s">
        <v>202</v>
      </c>
      <c r="D215" s="39"/>
      <c r="E215" s="65" t="s">
        <v>192</v>
      </c>
      <c r="F215" s="74"/>
      <c r="G215" s="48">
        <f>G216</f>
        <v>597300</v>
      </c>
      <c r="H215" s="48">
        <f>H216</f>
        <v>597300</v>
      </c>
      <c r="I215" s="48">
        <f t="shared" si="31"/>
        <v>0</v>
      </c>
      <c r="J215" s="47">
        <f t="shared" si="30"/>
        <v>100</v>
      </c>
    </row>
    <row r="216" spans="1:10" ht="25.5" customHeight="1">
      <c r="A216" s="43"/>
      <c r="B216" s="44"/>
      <c r="C216" s="49"/>
      <c r="D216" s="49" t="s">
        <v>55</v>
      </c>
      <c r="E216" s="67" t="s">
        <v>69</v>
      </c>
      <c r="F216" s="68"/>
      <c r="G216" s="48">
        <v>597300</v>
      </c>
      <c r="H216" s="48">
        <v>597300</v>
      </c>
      <c r="I216" s="48">
        <f t="shared" si="31"/>
        <v>0</v>
      </c>
      <c r="J216" s="47">
        <f t="shared" si="30"/>
        <v>100</v>
      </c>
    </row>
    <row r="217" spans="1:10" ht="25.5" customHeight="1">
      <c r="A217" s="43"/>
      <c r="B217" s="44"/>
      <c r="C217" s="45" t="s">
        <v>204</v>
      </c>
      <c r="D217" s="39"/>
      <c r="E217" s="120" t="s">
        <v>205</v>
      </c>
      <c r="F217" s="121"/>
      <c r="G217" s="48">
        <f>G218</f>
        <v>10000</v>
      </c>
      <c r="H217" s="48">
        <f>H218</f>
        <v>10000</v>
      </c>
      <c r="I217" s="48">
        <f t="shared" si="31"/>
        <v>0</v>
      </c>
      <c r="J217" s="47">
        <f t="shared" si="30"/>
        <v>100</v>
      </c>
    </row>
    <row r="218" spans="1:10" ht="24" customHeight="1">
      <c r="A218" s="43"/>
      <c r="B218" s="44"/>
      <c r="C218" s="49"/>
      <c r="D218" s="49" t="s">
        <v>55</v>
      </c>
      <c r="E218" s="67" t="s">
        <v>69</v>
      </c>
      <c r="F218" s="68"/>
      <c r="G218" s="48">
        <v>10000</v>
      </c>
      <c r="H218" s="48">
        <v>10000</v>
      </c>
      <c r="I218" s="48">
        <f t="shared" si="31"/>
        <v>0</v>
      </c>
      <c r="J218" s="47">
        <f t="shared" si="30"/>
        <v>100</v>
      </c>
    </row>
    <row r="219" spans="1:10" ht="15" customHeight="1">
      <c r="A219" s="72" t="s">
        <v>60</v>
      </c>
      <c r="B219" s="73"/>
      <c r="C219" s="34"/>
      <c r="D219" s="34"/>
      <c r="E219" s="96" t="s">
        <v>74</v>
      </c>
      <c r="F219" s="97"/>
      <c r="G219" s="53">
        <f aca="true" t="shared" si="33" ref="G219:H223">G220</f>
        <v>47020</v>
      </c>
      <c r="H219" s="53">
        <f t="shared" si="33"/>
        <v>47015</v>
      </c>
      <c r="I219" s="42">
        <f t="shared" si="31"/>
        <v>5</v>
      </c>
      <c r="J219" s="52">
        <f t="shared" si="30"/>
        <v>99.9893662271374</v>
      </c>
    </row>
    <row r="220" spans="1:10" ht="15" customHeight="1">
      <c r="A220" s="75" t="s">
        <v>61</v>
      </c>
      <c r="B220" s="76"/>
      <c r="C220" s="39"/>
      <c r="D220" s="39"/>
      <c r="E220" s="89" t="s">
        <v>75</v>
      </c>
      <c r="F220" s="95"/>
      <c r="G220" s="42">
        <f t="shared" si="33"/>
        <v>47020</v>
      </c>
      <c r="H220" s="42">
        <f t="shared" si="33"/>
        <v>47015</v>
      </c>
      <c r="I220" s="42">
        <f t="shared" si="31"/>
        <v>5</v>
      </c>
      <c r="J220" s="41">
        <f t="shared" si="30"/>
        <v>99.9893662271374</v>
      </c>
    </row>
    <row r="221" spans="1:10" ht="21.75" customHeight="1">
      <c r="A221" s="70"/>
      <c r="B221" s="71"/>
      <c r="C221" s="45" t="s">
        <v>112</v>
      </c>
      <c r="D221" s="45"/>
      <c r="E221" s="78" t="s">
        <v>113</v>
      </c>
      <c r="F221" s="86"/>
      <c r="G221" s="48">
        <f t="shared" si="33"/>
        <v>47020</v>
      </c>
      <c r="H221" s="48">
        <f t="shared" si="33"/>
        <v>47015</v>
      </c>
      <c r="I221" s="48">
        <f t="shared" si="31"/>
        <v>5</v>
      </c>
      <c r="J221" s="47">
        <f t="shared" si="30"/>
        <v>99.9893662271374</v>
      </c>
    </row>
    <row r="222" spans="1:10" ht="21.75" customHeight="1">
      <c r="A222" s="70"/>
      <c r="B222" s="71"/>
      <c r="C222" s="45" t="s">
        <v>127</v>
      </c>
      <c r="D222" s="45"/>
      <c r="E222" s="78" t="s">
        <v>128</v>
      </c>
      <c r="F222" s="85"/>
      <c r="G222" s="48">
        <f t="shared" si="33"/>
        <v>47020</v>
      </c>
      <c r="H222" s="48">
        <f t="shared" si="33"/>
        <v>47015</v>
      </c>
      <c r="I222" s="48">
        <f t="shared" si="31"/>
        <v>5</v>
      </c>
      <c r="J222" s="47">
        <f>H222/G222*100</f>
        <v>99.9893662271374</v>
      </c>
    </row>
    <row r="223" spans="1:10" ht="21.75" customHeight="1">
      <c r="A223" s="70"/>
      <c r="B223" s="71"/>
      <c r="C223" s="45" t="s">
        <v>206</v>
      </c>
      <c r="D223" s="39"/>
      <c r="E223" s="89" t="s">
        <v>76</v>
      </c>
      <c r="F223" s="94"/>
      <c r="G223" s="48">
        <f t="shared" si="33"/>
        <v>47020</v>
      </c>
      <c r="H223" s="48">
        <f t="shared" si="33"/>
        <v>47015</v>
      </c>
      <c r="I223" s="48">
        <f t="shared" si="31"/>
        <v>5</v>
      </c>
      <c r="J223" s="47">
        <f t="shared" si="30"/>
        <v>99.9893662271374</v>
      </c>
    </row>
    <row r="224" spans="1:10" ht="15" customHeight="1">
      <c r="A224" s="43"/>
      <c r="B224" s="44"/>
      <c r="C224" s="49"/>
      <c r="D224" s="49" t="s">
        <v>51</v>
      </c>
      <c r="E224" s="67" t="s">
        <v>121</v>
      </c>
      <c r="F224" s="68"/>
      <c r="G224" s="48">
        <v>47020</v>
      </c>
      <c r="H224" s="48">
        <v>47015</v>
      </c>
      <c r="I224" s="48">
        <f t="shared" si="31"/>
        <v>5</v>
      </c>
      <c r="J224" s="47">
        <f t="shared" si="30"/>
        <v>99.9893662271374</v>
      </c>
    </row>
    <row r="225" spans="1:10" ht="17.25" customHeight="1">
      <c r="A225" s="106" t="s">
        <v>36</v>
      </c>
      <c r="B225" s="107"/>
      <c r="C225" s="107"/>
      <c r="D225" s="107"/>
      <c r="E225" s="107"/>
      <c r="F225" s="108"/>
      <c r="G225" s="56">
        <f>G52+G104+G127+G179+G191+G211+G219+G111</f>
        <v>7990188.54</v>
      </c>
      <c r="H225" s="56">
        <f>H52+H104+H127+H179+H191+H211+H219+H111</f>
        <v>7967264.550000001</v>
      </c>
      <c r="I225" s="56">
        <f>G225-H225</f>
        <v>22923.989999999292</v>
      </c>
      <c r="J225" s="52">
        <f>H225/G225*100</f>
        <v>99.713098259381</v>
      </c>
    </row>
    <row r="226" spans="1:10" ht="15.75" customHeight="1">
      <c r="A226" s="106" t="s">
        <v>37</v>
      </c>
      <c r="B226" s="109"/>
      <c r="C226" s="109"/>
      <c r="D226" s="109"/>
      <c r="E226" s="109"/>
      <c r="F226" s="110"/>
      <c r="G226" s="56">
        <f>G44-G225</f>
        <v>-2475871.87</v>
      </c>
      <c r="H226" s="56">
        <f>H44-H225</f>
        <v>-2460881.540000001</v>
      </c>
      <c r="I226" s="56"/>
      <c r="J226" s="57"/>
    </row>
    <row r="227" spans="1:10" ht="22.5" customHeight="1">
      <c r="A227" s="104" t="s">
        <v>30</v>
      </c>
      <c r="B227" s="104"/>
      <c r="C227" s="104"/>
      <c r="D227" s="104"/>
      <c r="E227" s="105" t="s">
        <v>38</v>
      </c>
      <c r="F227" s="66"/>
      <c r="G227" s="58">
        <v>0</v>
      </c>
      <c r="H227" s="58">
        <v>-2460881.54</v>
      </c>
      <c r="I227" s="58"/>
      <c r="J227" s="59"/>
    </row>
    <row r="228" spans="1:10" ht="12.75">
      <c r="A228" s="1"/>
      <c r="B228" s="1"/>
      <c r="C228" s="1"/>
      <c r="D228" s="1"/>
      <c r="E228" s="3"/>
      <c r="F228" s="3"/>
      <c r="G228" s="6"/>
      <c r="H228" s="7"/>
      <c r="I228" s="7"/>
      <c r="J228" s="8"/>
    </row>
    <row r="229" spans="7:10" ht="12.75">
      <c r="G229" s="9"/>
      <c r="H229" s="10"/>
      <c r="I229" s="10"/>
      <c r="J229" s="11"/>
    </row>
    <row r="230" spans="7:10" ht="12.75">
      <c r="G230" s="9"/>
      <c r="H230" s="10"/>
      <c r="I230" s="10"/>
      <c r="J230" s="11"/>
    </row>
    <row r="231" spans="7:10" ht="12.75">
      <c r="G231" s="9"/>
      <c r="H231" s="10"/>
      <c r="I231" s="10"/>
      <c r="J231" s="11"/>
    </row>
    <row r="232" spans="7:10" ht="12.75">
      <c r="G232" s="9"/>
      <c r="H232" s="10"/>
      <c r="I232" s="10"/>
      <c r="J232" s="11"/>
    </row>
    <row r="233" spans="7:10" ht="12.75">
      <c r="G233" s="9"/>
      <c r="H233" s="10"/>
      <c r="I233" s="10"/>
      <c r="J233" s="12"/>
    </row>
    <row r="234" spans="7:10" ht="12.75">
      <c r="G234" s="9"/>
      <c r="H234" s="10"/>
      <c r="I234" s="10"/>
      <c r="J234" s="12"/>
    </row>
    <row r="235" spans="7:10" ht="12.75">
      <c r="G235" s="9"/>
      <c r="H235" s="10"/>
      <c r="I235" s="10"/>
      <c r="J235" s="12"/>
    </row>
    <row r="236" spans="7:10" ht="12.75">
      <c r="G236" s="9"/>
      <c r="H236" s="10"/>
      <c r="I236" s="10"/>
      <c r="J236" s="12"/>
    </row>
    <row r="237" spans="7:10" ht="12.75">
      <c r="G237" s="9"/>
      <c r="H237" s="10"/>
      <c r="I237" s="10"/>
      <c r="J237" s="12"/>
    </row>
    <row r="238" spans="7:10" ht="12.75">
      <c r="G238" s="9"/>
      <c r="H238" s="10"/>
      <c r="I238" s="10"/>
      <c r="J238" s="12"/>
    </row>
    <row r="239" spans="7:10" ht="12.75">
      <c r="G239" s="9"/>
      <c r="H239" s="10"/>
      <c r="I239" s="10"/>
      <c r="J239" s="12"/>
    </row>
    <row r="240" spans="7:10" ht="12.75">
      <c r="G240" s="9"/>
      <c r="H240" s="10"/>
      <c r="I240" s="10"/>
      <c r="J240" s="12"/>
    </row>
    <row r="241" spans="7:10" ht="12.75">
      <c r="G241" s="9"/>
      <c r="H241" s="10"/>
      <c r="I241" s="10"/>
      <c r="J241" s="12"/>
    </row>
    <row r="242" spans="7:10" ht="12.75">
      <c r="G242" s="9"/>
      <c r="H242" s="10"/>
      <c r="I242" s="10"/>
      <c r="J242" s="12"/>
    </row>
    <row r="243" spans="7:10" ht="12.75">
      <c r="G243" s="9"/>
      <c r="H243" s="10"/>
      <c r="I243" s="10"/>
      <c r="J243" s="12"/>
    </row>
    <row r="244" spans="7:10" ht="12.75">
      <c r="G244" s="9"/>
      <c r="H244" s="10"/>
      <c r="I244" s="10"/>
      <c r="J244" s="12"/>
    </row>
    <row r="245" spans="7:10" ht="12.75">
      <c r="G245" s="9"/>
      <c r="H245" s="10"/>
      <c r="I245" s="10"/>
      <c r="J245" s="12"/>
    </row>
    <row r="246" spans="7:10" ht="12.75">
      <c r="G246" s="9"/>
      <c r="H246" s="10"/>
      <c r="I246" s="10"/>
      <c r="J246" s="12"/>
    </row>
    <row r="247" spans="7:10" ht="12.75">
      <c r="G247" s="9"/>
      <c r="H247" s="10"/>
      <c r="I247" s="10"/>
      <c r="J247" s="12"/>
    </row>
    <row r="248" spans="7:10" ht="12.75">
      <c r="G248" s="9"/>
      <c r="H248" s="10"/>
      <c r="I248" s="10"/>
      <c r="J248" s="12"/>
    </row>
    <row r="249" spans="7:10" ht="12.75">
      <c r="G249" s="9"/>
      <c r="H249" s="10"/>
      <c r="I249" s="10"/>
      <c r="J249" s="12"/>
    </row>
    <row r="250" spans="7:10" ht="12.75">
      <c r="G250" s="9"/>
      <c r="H250" s="10"/>
      <c r="I250" s="10"/>
      <c r="J250" s="12"/>
    </row>
    <row r="251" spans="7:10" ht="12.75">
      <c r="G251" s="9"/>
      <c r="H251" s="10"/>
      <c r="I251" s="10"/>
      <c r="J251" s="12"/>
    </row>
    <row r="252" spans="7:10" ht="12.75">
      <c r="G252" s="9"/>
      <c r="H252" s="10"/>
      <c r="I252" s="10"/>
      <c r="J252" s="12"/>
    </row>
    <row r="253" spans="7:10" ht="12.75">
      <c r="G253" s="9"/>
      <c r="H253" s="10"/>
      <c r="I253" s="10"/>
      <c r="J253" s="12"/>
    </row>
    <row r="254" spans="7:10" ht="12.75">
      <c r="G254" s="9"/>
      <c r="H254" s="10"/>
      <c r="I254" s="10"/>
      <c r="J254" s="12"/>
    </row>
    <row r="255" spans="7:10" ht="12.75">
      <c r="G255" s="9"/>
      <c r="H255" s="10"/>
      <c r="I255" s="10"/>
      <c r="J255" s="12"/>
    </row>
    <row r="256" spans="7:10" ht="12.75">
      <c r="G256" s="9"/>
      <c r="H256" s="10"/>
      <c r="I256" s="10"/>
      <c r="J256" s="12"/>
    </row>
    <row r="257" spans="7:10" ht="12.75">
      <c r="G257" s="9"/>
      <c r="H257" s="10"/>
      <c r="I257" s="10"/>
      <c r="J257" s="12"/>
    </row>
    <row r="258" spans="7:10" ht="12.75">
      <c r="G258" s="9"/>
      <c r="H258" s="10"/>
      <c r="I258" s="10"/>
      <c r="J258" s="12"/>
    </row>
    <row r="259" spans="7:10" ht="12.75">
      <c r="G259" s="9"/>
      <c r="H259" s="10"/>
      <c r="I259" s="10"/>
      <c r="J259" s="12"/>
    </row>
    <row r="260" spans="7:10" ht="12.75">
      <c r="G260" s="9"/>
      <c r="H260" s="10"/>
      <c r="I260" s="10"/>
      <c r="J260" s="12"/>
    </row>
    <row r="261" spans="7:10" ht="12.75">
      <c r="G261" s="9"/>
      <c r="H261" s="10"/>
      <c r="I261" s="10"/>
      <c r="J261" s="12"/>
    </row>
    <row r="262" spans="7:10" ht="12.75">
      <c r="G262" s="9"/>
      <c r="H262" s="10"/>
      <c r="I262" s="10"/>
      <c r="J262" s="12"/>
    </row>
    <row r="263" spans="7:10" ht="12.75">
      <c r="G263" s="9"/>
      <c r="H263" s="10"/>
      <c r="I263" s="10"/>
      <c r="J263" s="12"/>
    </row>
    <row r="264" spans="7:10" ht="12.75">
      <c r="G264" s="9"/>
      <c r="H264" s="10"/>
      <c r="I264" s="10"/>
      <c r="J264" s="12"/>
    </row>
    <row r="265" spans="7:10" ht="12.75">
      <c r="G265" s="9"/>
      <c r="H265" s="10"/>
      <c r="I265" s="10"/>
      <c r="J265" s="12"/>
    </row>
    <row r="266" spans="7:10" ht="12.75">
      <c r="G266" s="9"/>
      <c r="H266" s="10"/>
      <c r="I266" s="10"/>
      <c r="J266" s="12"/>
    </row>
    <row r="267" spans="7:10" ht="12.75">
      <c r="G267" s="9"/>
      <c r="H267" s="10"/>
      <c r="I267" s="10"/>
      <c r="J267" s="12"/>
    </row>
    <row r="268" spans="7:10" ht="12.75">
      <c r="G268" s="9"/>
      <c r="H268" s="10"/>
      <c r="I268" s="10"/>
      <c r="J268" s="12"/>
    </row>
    <row r="269" spans="7:10" ht="12.75">
      <c r="G269" s="9"/>
      <c r="H269" s="10"/>
      <c r="I269" s="10"/>
      <c r="J269" s="12"/>
    </row>
    <row r="270" spans="7:10" ht="12.75">
      <c r="G270" s="9"/>
      <c r="H270" s="10"/>
      <c r="I270" s="10"/>
      <c r="J270" s="12"/>
    </row>
    <row r="271" spans="7:10" ht="12.75">
      <c r="G271" s="9"/>
      <c r="H271" s="10"/>
      <c r="I271" s="10"/>
      <c r="J271" s="12"/>
    </row>
    <row r="272" spans="7:10" ht="12.75">
      <c r="G272" s="9"/>
      <c r="H272" s="10"/>
      <c r="I272" s="10"/>
      <c r="J272" s="12"/>
    </row>
    <row r="273" spans="7:10" ht="12.75">
      <c r="G273" s="9"/>
      <c r="H273" s="10"/>
      <c r="I273" s="10"/>
      <c r="J273" s="12"/>
    </row>
    <row r="274" spans="7:10" ht="12.75">
      <c r="G274" s="9"/>
      <c r="H274" s="10"/>
      <c r="I274" s="10"/>
      <c r="J274" s="12"/>
    </row>
    <row r="275" spans="7:10" ht="12.75">
      <c r="G275" s="9"/>
      <c r="H275" s="10"/>
      <c r="I275" s="10"/>
      <c r="J275" s="12"/>
    </row>
    <row r="276" spans="7:10" ht="12.75">
      <c r="G276" s="9"/>
      <c r="H276" s="10"/>
      <c r="I276" s="10"/>
      <c r="J276" s="12"/>
    </row>
    <row r="277" spans="7:10" ht="12.75">
      <c r="G277" s="9"/>
      <c r="H277" s="10"/>
      <c r="I277" s="10"/>
      <c r="J277" s="12"/>
    </row>
    <row r="278" spans="7:10" ht="12.75">
      <c r="G278" s="9"/>
      <c r="H278" s="10"/>
      <c r="I278" s="10"/>
      <c r="J278" s="12"/>
    </row>
    <row r="279" spans="7:10" ht="12.75">
      <c r="G279" s="9"/>
      <c r="H279" s="10"/>
      <c r="I279" s="10"/>
      <c r="J279" s="12"/>
    </row>
    <row r="280" spans="7:10" ht="12.75">
      <c r="G280" s="9"/>
      <c r="H280" s="10"/>
      <c r="I280" s="10"/>
      <c r="J280" s="12"/>
    </row>
    <row r="281" spans="7:10" ht="12.75">
      <c r="G281" s="9"/>
      <c r="H281" s="10"/>
      <c r="I281" s="10"/>
      <c r="J281" s="12"/>
    </row>
    <row r="282" spans="7:10" ht="12.75">
      <c r="G282" s="9"/>
      <c r="H282" s="10"/>
      <c r="I282" s="10"/>
      <c r="J282" s="12"/>
    </row>
    <row r="283" spans="7:10" ht="12.75">
      <c r="G283" s="9"/>
      <c r="H283" s="10"/>
      <c r="I283" s="10"/>
      <c r="J283" s="12"/>
    </row>
    <row r="284" ht="12.75">
      <c r="J284" s="2"/>
    </row>
    <row r="285" ht="12.75">
      <c r="J285" s="2"/>
    </row>
    <row r="286" ht="12.75">
      <c r="J286" s="2"/>
    </row>
    <row r="287" ht="12.75">
      <c r="J287" s="2"/>
    </row>
    <row r="288" ht="12.75">
      <c r="J288" s="2"/>
    </row>
    <row r="289" ht="12.75">
      <c r="J289" s="2"/>
    </row>
    <row r="290" ht="12.75">
      <c r="J290" s="2"/>
    </row>
    <row r="291" ht="12.75">
      <c r="J291" s="2"/>
    </row>
    <row r="292" ht="12.75">
      <c r="J292" s="2"/>
    </row>
    <row r="293" ht="12.75">
      <c r="J293" s="2"/>
    </row>
    <row r="294" ht="12.75">
      <c r="J294" s="2"/>
    </row>
    <row r="295" ht="12.75">
      <c r="J295" s="2"/>
    </row>
    <row r="296" ht="12.75">
      <c r="J296" s="2"/>
    </row>
    <row r="297" ht="12.75">
      <c r="J297" s="2"/>
    </row>
    <row r="298" ht="12.75">
      <c r="J298" s="2"/>
    </row>
    <row r="299" ht="12.75">
      <c r="J299" s="2"/>
    </row>
    <row r="300" ht="12.75">
      <c r="J300" s="2"/>
    </row>
    <row r="301" ht="12.75">
      <c r="J301" s="2"/>
    </row>
    <row r="302" ht="12.75">
      <c r="J302" s="2"/>
    </row>
    <row r="303" ht="12.75">
      <c r="J303" s="2"/>
    </row>
    <row r="304" ht="12.75">
      <c r="J304" s="2"/>
    </row>
    <row r="305" ht="12.75">
      <c r="J305" s="2"/>
    </row>
    <row r="306" ht="12.75">
      <c r="J306" s="2"/>
    </row>
    <row r="307" ht="12.75">
      <c r="J307" s="2"/>
    </row>
    <row r="308" ht="12.75">
      <c r="J308" s="2"/>
    </row>
    <row r="309" ht="12.75">
      <c r="J309" s="2"/>
    </row>
    <row r="310" ht="12.75">
      <c r="J310" s="2"/>
    </row>
    <row r="311" ht="12.75">
      <c r="J311" s="2"/>
    </row>
    <row r="312" ht="12.75">
      <c r="J312" s="2"/>
    </row>
    <row r="313" ht="12.75">
      <c r="J313" s="2"/>
    </row>
    <row r="314" ht="12.75">
      <c r="J314" s="2"/>
    </row>
    <row r="315" ht="12.75">
      <c r="J315" s="2"/>
    </row>
    <row r="316" ht="12.75">
      <c r="J316" s="2"/>
    </row>
    <row r="317" ht="12.75">
      <c r="J317" s="2"/>
    </row>
    <row r="318" ht="12.75">
      <c r="J318" s="2"/>
    </row>
    <row r="319" ht="12.75">
      <c r="J319" s="2"/>
    </row>
    <row r="320" ht="12.75">
      <c r="J320" s="2"/>
    </row>
    <row r="321" ht="12.75">
      <c r="J321" s="2"/>
    </row>
    <row r="322" ht="12.75">
      <c r="J322" s="2"/>
    </row>
    <row r="323" ht="12.75">
      <c r="J323" s="2"/>
    </row>
    <row r="324" ht="12.75">
      <c r="J324" s="2"/>
    </row>
    <row r="325" ht="12.75">
      <c r="J325" s="2"/>
    </row>
    <row r="326" ht="12.75">
      <c r="J326" s="2"/>
    </row>
    <row r="327" ht="12.75">
      <c r="J327" s="2"/>
    </row>
    <row r="328" ht="12.75">
      <c r="J328" s="2"/>
    </row>
    <row r="329" ht="12.75">
      <c r="J329" s="2"/>
    </row>
    <row r="330" ht="12.75">
      <c r="J330" s="2"/>
    </row>
    <row r="331" ht="12.75">
      <c r="J331" s="2"/>
    </row>
    <row r="332" ht="12.75">
      <c r="J332" s="2"/>
    </row>
    <row r="333" ht="12.75">
      <c r="J333" s="2"/>
    </row>
    <row r="334" ht="12.75">
      <c r="J334" s="2"/>
    </row>
    <row r="335" ht="12.75">
      <c r="J335" s="2"/>
    </row>
    <row r="336" ht="12.75">
      <c r="J336" s="2"/>
    </row>
    <row r="337" ht="12.75">
      <c r="J337" s="2"/>
    </row>
    <row r="338" ht="12.75">
      <c r="J338" s="2"/>
    </row>
    <row r="339" ht="12.75">
      <c r="J339" s="2"/>
    </row>
    <row r="340" ht="12.75">
      <c r="J340" s="2"/>
    </row>
    <row r="341" ht="12.75">
      <c r="J341" s="2"/>
    </row>
    <row r="342" ht="12.75">
      <c r="J342" s="2"/>
    </row>
    <row r="343" ht="12.75">
      <c r="J343" s="2"/>
    </row>
    <row r="344" ht="12.75">
      <c r="J344" s="2"/>
    </row>
    <row r="345" ht="12.75">
      <c r="J345" s="2"/>
    </row>
    <row r="346" ht="12.75">
      <c r="J346" s="2"/>
    </row>
    <row r="347" ht="12.75">
      <c r="J347" s="2"/>
    </row>
    <row r="348" ht="12.75">
      <c r="J348" s="2"/>
    </row>
    <row r="349" ht="12.75">
      <c r="J349" s="2"/>
    </row>
    <row r="350" ht="12.75">
      <c r="J350" s="2"/>
    </row>
    <row r="351" ht="12.75">
      <c r="J351" s="2"/>
    </row>
    <row r="352" ht="12.75">
      <c r="J352" s="2"/>
    </row>
    <row r="353" ht="12.75">
      <c r="J353" s="2"/>
    </row>
    <row r="354" ht="12.75">
      <c r="J354" s="2"/>
    </row>
    <row r="355" ht="12.75">
      <c r="J355" s="2"/>
    </row>
    <row r="356" ht="12.75">
      <c r="J356" s="2"/>
    </row>
    <row r="357" ht="12.75">
      <c r="J357" s="2"/>
    </row>
    <row r="358" ht="12.75">
      <c r="J358" s="2"/>
    </row>
    <row r="359" ht="12.75">
      <c r="J359" s="2"/>
    </row>
    <row r="360" ht="12.75">
      <c r="J360" s="2"/>
    </row>
    <row r="361" ht="12.75">
      <c r="J361" s="2"/>
    </row>
    <row r="362" ht="12.75">
      <c r="J362" s="2"/>
    </row>
    <row r="363" ht="12.75">
      <c r="J363" s="2"/>
    </row>
    <row r="364" ht="12.75">
      <c r="J364" s="2"/>
    </row>
    <row r="365" ht="12.75">
      <c r="J365" s="2"/>
    </row>
    <row r="366" ht="12.75">
      <c r="J366" s="2"/>
    </row>
    <row r="367" ht="12.75">
      <c r="J367" s="2"/>
    </row>
    <row r="368" ht="12.75">
      <c r="J368" s="2"/>
    </row>
    <row r="369" ht="12.75">
      <c r="J369" s="2"/>
    </row>
    <row r="370" ht="12.75">
      <c r="J370" s="2"/>
    </row>
    <row r="371" ht="12.75">
      <c r="J371" s="2"/>
    </row>
    <row r="372" ht="12.75">
      <c r="J372" s="2"/>
    </row>
    <row r="373" ht="12.75">
      <c r="J373" s="2"/>
    </row>
    <row r="374" ht="12.75">
      <c r="J374" s="2"/>
    </row>
    <row r="375" ht="12.75">
      <c r="J375" s="2"/>
    </row>
    <row r="376" ht="12.75">
      <c r="J376" s="2"/>
    </row>
    <row r="377" ht="12.75">
      <c r="J377" s="2"/>
    </row>
    <row r="378" ht="12.75">
      <c r="J378" s="2"/>
    </row>
    <row r="379" ht="12.75">
      <c r="J379" s="2"/>
    </row>
    <row r="380" ht="12.75">
      <c r="J380" s="2"/>
    </row>
    <row r="381" ht="12.75">
      <c r="J381" s="2"/>
    </row>
    <row r="382" ht="12.75">
      <c r="J382" s="2"/>
    </row>
    <row r="383" ht="12.75">
      <c r="J383" s="2"/>
    </row>
    <row r="384" ht="12.75">
      <c r="J384" s="2"/>
    </row>
    <row r="385" ht="12.75">
      <c r="J385" s="2"/>
    </row>
    <row r="386" ht="12.75">
      <c r="J386" s="2"/>
    </row>
    <row r="387" ht="12.75">
      <c r="J387" s="2"/>
    </row>
    <row r="388" ht="12.75">
      <c r="J388" s="2"/>
    </row>
    <row r="389" ht="12.75">
      <c r="J389" s="2"/>
    </row>
    <row r="390" ht="12.75">
      <c r="J390" s="2"/>
    </row>
    <row r="391" ht="12.75">
      <c r="J391" s="2"/>
    </row>
    <row r="392" ht="12.75">
      <c r="J392" s="2"/>
    </row>
    <row r="393" ht="12.75">
      <c r="J393" s="2"/>
    </row>
    <row r="394" ht="12.75">
      <c r="J394" s="2"/>
    </row>
    <row r="395" ht="12.75">
      <c r="J395" s="2"/>
    </row>
    <row r="396" ht="12.75">
      <c r="J396" s="2"/>
    </row>
    <row r="397" ht="12.75">
      <c r="J397" s="2"/>
    </row>
    <row r="398" ht="12.75">
      <c r="J398" s="2"/>
    </row>
    <row r="399" ht="12.75">
      <c r="J399" s="2"/>
    </row>
    <row r="400" ht="12.75">
      <c r="J400" s="2"/>
    </row>
    <row r="401" ht="12.75">
      <c r="J401" s="2"/>
    </row>
    <row r="402" ht="12.75">
      <c r="J402" s="2"/>
    </row>
    <row r="403" ht="12.75">
      <c r="J403" s="2"/>
    </row>
    <row r="404" ht="12.75">
      <c r="J404" s="2"/>
    </row>
    <row r="405" ht="12.75">
      <c r="J405" s="2"/>
    </row>
    <row r="406" ht="12.75">
      <c r="J406" s="2"/>
    </row>
    <row r="407" ht="12.75">
      <c r="J407" s="2"/>
    </row>
    <row r="408" ht="12.75">
      <c r="J408" s="2"/>
    </row>
    <row r="409" ht="12.75">
      <c r="J409" s="2"/>
    </row>
    <row r="410" ht="12.75">
      <c r="J410" s="2"/>
    </row>
    <row r="411" ht="12.75">
      <c r="J411" s="2"/>
    </row>
    <row r="412" ht="12.75">
      <c r="J412" s="2"/>
    </row>
    <row r="413" ht="12.75">
      <c r="J413" s="2"/>
    </row>
    <row r="414" ht="12.75">
      <c r="J414" s="2"/>
    </row>
    <row r="415" ht="12.75">
      <c r="J415" s="2"/>
    </row>
    <row r="416" ht="12.75">
      <c r="J416" s="2"/>
    </row>
    <row r="417" ht="12.75">
      <c r="J417" s="2"/>
    </row>
    <row r="418" ht="12.75">
      <c r="J418" s="2"/>
    </row>
    <row r="419" ht="12.75">
      <c r="J419" s="2"/>
    </row>
    <row r="420" ht="12.75">
      <c r="J420" s="2"/>
    </row>
    <row r="421" ht="12.75">
      <c r="J421" s="2"/>
    </row>
    <row r="422" ht="12.75">
      <c r="J422" s="2"/>
    </row>
    <row r="423" ht="12.75">
      <c r="J423" s="2"/>
    </row>
    <row r="424" ht="12.75">
      <c r="J424" s="2"/>
    </row>
    <row r="425" ht="12.75">
      <c r="J425" s="2"/>
    </row>
    <row r="426" ht="12.75">
      <c r="J426" s="2"/>
    </row>
    <row r="427" ht="12.75">
      <c r="J427" s="2"/>
    </row>
    <row r="428" ht="12.75">
      <c r="J428" s="2"/>
    </row>
    <row r="429" ht="12.75">
      <c r="J429" s="2"/>
    </row>
    <row r="430" ht="12.75">
      <c r="J430" s="2"/>
    </row>
    <row r="431" ht="12.75">
      <c r="J431" s="2"/>
    </row>
    <row r="432" ht="12.75">
      <c r="J432" s="2"/>
    </row>
    <row r="433" ht="12.75">
      <c r="J433" s="2"/>
    </row>
    <row r="434" ht="12.75">
      <c r="J434" s="2"/>
    </row>
    <row r="435" ht="12.75">
      <c r="J435" s="2"/>
    </row>
    <row r="436" ht="12.75">
      <c r="J436" s="2"/>
    </row>
    <row r="437" ht="12.75">
      <c r="J437" s="2"/>
    </row>
    <row r="438" ht="12.75">
      <c r="J438" s="2"/>
    </row>
    <row r="439" ht="12.75">
      <c r="J439" s="2"/>
    </row>
    <row r="440" ht="12.75">
      <c r="J440" s="2"/>
    </row>
    <row r="441" ht="12.75">
      <c r="J441" s="2"/>
    </row>
    <row r="442" ht="12.75">
      <c r="J442" s="2"/>
    </row>
    <row r="443" ht="12.75">
      <c r="J443" s="2"/>
    </row>
    <row r="444" ht="12.75">
      <c r="J444" s="2"/>
    </row>
    <row r="445" ht="12.75">
      <c r="J445" s="2"/>
    </row>
    <row r="446" ht="12.75">
      <c r="J446" s="2"/>
    </row>
    <row r="447" ht="12.75">
      <c r="J447" s="2"/>
    </row>
    <row r="448" ht="12.75">
      <c r="J448" s="2"/>
    </row>
    <row r="449" ht="12.75">
      <c r="J449" s="2"/>
    </row>
    <row r="450" ht="12.75">
      <c r="J450" s="2"/>
    </row>
    <row r="451" ht="12.75">
      <c r="J451" s="2"/>
    </row>
    <row r="452" ht="12.75">
      <c r="J452" s="2"/>
    </row>
    <row r="453" ht="12.75">
      <c r="J453" s="2"/>
    </row>
    <row r="454" ht="12.75">
      <c r="J454" s="2"/>
    </row>
    <row r="455" ht="12.75">
      <c r="J455" s="2"/>
    </row>
    <row r="456" ht="12.75">
      <c r="J456" s="2"/>
    </row>
    <row r="457" ht="12.75">
      <c r="J457" s="2"/>
    </row>
    <row r="458" ht="12.75">
      <c r="J458" s="2"/>
    </row>
    <row r="459" ht="12.75">
      <c r="J459" s="2"/>
    </row>
    <row r="460" ht="12.75">
      <c r="J460" s="2"/>
    </row>
    <row r="461" ht="12.75">
      <c r="J461" s="2"/>
    </row>
    <row r="462" ht="12.75">
      <c r="J462" s="2"/>
    </row>
    <row r="463" ht="12.75">
      <c r="J463" s="2"/>
    </row>
    <row r="464" ht="12.75">
      <c r="J464" s="2"/>
    </row>
    <row r="465" ht="12.75">
      <c r="J465" s="2"/>
    </row>
    <row r="466" ht="12.75">
      <c r="J466" s="2"/>
    </row>
    <row r="467" ht="12.75">
      <c r="J467" s="2"/>
    </row>
    <row r="468" ht="12.75">
      <c r="J468" s="2"/>
    </row>
    <row r="469" ht="12.75">
      <c r="J469" s="2"/>
    </row>
    <row r="470" ht="12.75">
      <c r="J470" s="2"/>
    </row>
    <row r="471" ht="12.75">
      <c r="J471" s="2"/>
    </row>
    <row r="472" ht="12.75">
      <c r="J472" s="2"/>
    </row>
    <row r="473" ht="12.75">
      <c r="J473" s="2"/>
    </row>
    <row r="474" ht="12.75">
      <c r="J474" s="2"/>
    </row>
    <row r="475" ht="12.75">
      <c r="J475" s="2"/>
    </row>
    <row r="476" ht="12.75">
      <c r="J476" s="2"/>
    </row>
    <row r="477" ht="12.75">
      <c r="J477" s="2"/>
    </row>
    <row r="478" ht="12.75">
      <c r="J478" s="2"/>
    </row>
    <row r="479" ht="12.75">
      <c r="J479" s="2"/>
    </row>
    <row r="480" ht="12.75">
      <c r="J480" s="2"/>
    </row>
    <row r="481" ht="12.75">
      <c r="J481" s="2"/>
    </row>
    <row r="482" ht="12.75">
      <c r="J482" s="2"/>
    </row>
    <row r="483" ht="12.75">
      <c r="J483" s="2"/>
    </row>
    <row r="484" ht="12.75">
      <c r="J484" s="2"/>
    </row>
    <row r="485" ht="12.75">
      <c r="J485" s="2"/>
    </row>
    <row r="486" ht="12.75">
      <c r="J486" s="2"/>
    </row>
    <row r="487" ht="12.75">
      <c r="J487" s="2"/>
    </row>
    <row r="488" ht="12.75">
      <c r="J488" s="2"/>
    </row>
    <row r="489" ht="12.75">
      <c r="J489" s="2"/>
    </row>
    <row r="490" ht="12.75">
      <c r="J490" s="2"/>
    </row>
    <row r="491" ht="12.75">
      <c r="J491" s="2"/>
    </row>
    <row r="492" ht="12.75">
      <c r="J492" s="2"/>
    </row>
    <row r="493" ht="12.75">
      <c r="J493" s="2"/>
    </row>
    <row r="494" ht="12.75">
      <c r="J494" s="2"/>
    </row>
    <row r="495" ht="12.75">
      <c r="J495" s="2"/>
    </row>
    <row r="496" ht="12.75">
      <c r="J496" s="2"/>
    </row>
    <row r="497" ht="12.75">
      <c r="J497" s="2"/>
    </row>
    <row r="498" ht="12.75">
      <c r="J498" s="2"/>
    </row>
    <row r="499" ht="12.75">
      <c r="J499" s="2"/>
    </row>
    <row r="500" ht="12.75">
      <c r="J500" s="2"/>
    </row>
    <row r="501" ht="12.75">
      <c r="J501" s="2"/>
    </row>
    <row r="502" ht="12.75">
      <c r="J502" s="2"/>
    </row>
    <row r="503" ht="12.75">
      <c r="J503" s="2"/>
    </row>
    <row r="504" ht="12.75">
      <c r="J504" s="2"/>
    </row>
    <row r="505" ht="12.75">
      <c r="J505" s="2"/>
    </row>
    <row r="506" ht="12.75">
      <c r="J506" s="2"/>
    </row>
    <row r="507" ht="12.75">
      <c r="J507" s="2"/>
    </row>
    <row r="508" ht="12.75">
      <c r="J508" s="2"/>
    </row>
    <row r="509" ht="12.75">
      <c r="J509" s="2"/>
    </row>
    <row r="510" ht="12.75">
      <c r="J510" s="2"/>
    </row>
    <row r="511" ht="12.75">
      <c r="J511" s="2"/>
    </row>
    <row r="512" ht="12.75">
      <c r="J512" s="2"/>
    </row>
    <row r="513" ht="12.75">
      <c r="J513" s="2"/>
    </row>
    <row r="514" ht="12.75">
      <c r="J514" s="2"/>
    </row>
    <row r="515" ht="12.75">
      <c r="J515" s="2"/>
    </row>
    <row r="516" ht="12.75">
      <c r="J516" s="2"/>
    </row>
    <row r="517" ht="12.75">
      <c r="J517" s="2"/>
    </row>
    <row r="518" ht="12.75">
      <c r="J518" s="2"/>
    </row>
    <row r="519" ht="12.75">
      <c r="J519" s="2"/>
    </row>
    <row r="520" ht="12.75">
      <c r="J520" s="2"/>
    </row>
    <row r="521" ht="12.75">
      <c r="J521" s="2"/>
    </row>
    <row r="522" ht="12.75">
      <c r="J522" s="2"/>
    </row>
    <row r="523" ht="12.75">
      <c r="J523" s="2"/>
    </row>
    <row r="524" ht="12.75">
      <c r="J524" s="2"/>
    </row>
    <row r="525" ht="12.75">
      <c r="J525" s="2"/>
    </row>
    <row r="526" ht="12.75">
      <c r="J526" s="2"/>
    </row>
    <row r="527" ht="12.75">
      <c r="J527" s="2"/>
    </row>
    <row r="528" ht="12.75">
      <c r="J528" s="2"/>
    </row>
    <row r="529" ht="12.75">
      <c r="J529" s="2"/>
    </row>
    <row r="530" ht="12.75">
      <c r="J530" s="2"/>
    </row>
    <row r="531" ht="12.75">
      <c r="J531" s="2"/>
    </row>
    <row r="532" ht="12.75">
      <c r="J532" s="2"/>
    </row>
    <row r="533" ht="12.75">
      <c r="J533" s="2"/>
    </row>
    <row r="534" ht="12.75">
      <c r="J534" s="2"/>
    </row>
    <row r="535" ht="12.75">
      <c r="J535" s="2"/>
    </row>
    <row r="536" ht="12.75">
      <c r="J536" s="2"/>
    </row>
    <row r="537" ht="12.75">
      <c r="J537" s="2"/>
    </row>
    <row r="538" ht="12.75">
      <c r="J538" s="2"/>
    </row>
    <row r="539" ht="12.75">
      <c r="J539" s="2"/>
    </row>
    <row r="540" ht="12.75">
      <c r="J540" s="2"/>
    </row>
    <row r="541" ht="12.75">
      <c r="J541" s="2"/>
    </row>
    <row r="542" ht="12.75">
      <c r="J542" s="2"/>
    </row>
    <row r="543" ht="12.75">
      <c r="J543" s="2"/>
    </row>
    <row r="544" ht="12.75">
      <c r="J544" s="2"/>
    </row>
    <row r="545" ht="12.75">
      <c r="J545" s="2"/>
    </row>
    <row r="546" ht="12.75">
      <c r="J546" s="2"/>
    </row>
    <row r="547" ht="12.75">
      <c r="J547" s="2"/>
    </row>
    <row r="548" ht="12.75">
      <c r="J548" s="2"/>
    </row>
    <row r="549" ht="12.75">
      <c r="J549" s="2"/>
    </row>
    <row r="550" ht="12.75">
      <c r="J550" s="2"/>
    </row>
    <row r="551" ht="12.75">
      <c r="J551" s="2"/>
    </row>
    <row r="552" ht="12.75">
      <c r="J552" s="2"/>
    </row>
    <row r="553" ht="12.75">
      <c r="J553" s="2"/>
    </row>
    <row r="554" ht="12.75">
      <c r="J554" s="2"/>
    </row>
    <row r="555" ht="12.75">
      <c r="J555" s="2"/>
    </row>
    <row r="556" ht="12.75">
      <c r="J556" s="2"/>
    </row>
    <row r="557" ht="12.75">
      <c r="J557" s="2"/>
    </row>
    <row r="558" ht="12.75">
      <c r="J558" s="2"/>
    </row>
    <row r="559" ht="12.75">
      <c r="J559" s="2"/>
    </row>
    <row r="560" ht="12.75">
      <c r="J560" s="2"/>
    </row>
    <row r="561" ht="12.75">
      <c r="J561" s="2"/>
    </row>
    <row r="562" ht="12.75">
      <c r="J562" s="2"/>
    </row>
    <row r="563" ht="12.75">
      <c r="J563" s="2"/>
    </row>
    <row r="564" ht="12.75">
      <c r="J564" s="2"/>
    </row>
    <row r="565" ht="12.75">
      <c r="J565" s="2"/>
    </row>
    <row r="566" ht="12.75">
      <c r="J566" s="2"/>
    </row>
    <row r="567" ht="12.75">
      <c r="J567" s="2"/>
    </row>
    <row r="568" ht="12.75">
      <c r="J568" s="2"/>
    </row>
    <row r="569" ht="12.75">
      <c r="J569" s="2"/>
    </row>
    <row r="570" ht="12.75">
      <c r="J570" s="2"/>
    </row>
    <row r="571" ht="12.75">
      <c r="J571" s="2"/>
    </row>
    <row r="572" ht="12.75">
      <c r="J572" s="2"/>
    </row>
    <row r="573" ht="12.75">
      <c r="J573" s="2"/>
    </row>
    <row r="574" ht="12.75">
      <c r="J574" s="2"/>
    </row>
    <row r="575" ht="12.75">
      <c r="J575" s="2"/>
    </row>
    <row r="576" ht="12.75">
      <c r="J576" s="2"/>
    </row>
    <row r="577" ht="12.75">
      <c r="J577" s="2"/>
    </row>
    <row r="578" ht="12.75">
      <c r="J578" s="2"/>
    </row>
    <row r="579" ht="12.75">
      <c r="J579" s="2"/>
    </row>
    <row r="580" ht="12.75">
      <c r="J580" s="2"/>
    </row>
    <row r="581" ht="12.75">
      <c r="J581" s="2"/>
    </row>
    <row r="582" ht="12.75">
      <c r="J582" s="2"/>
    </row>
    <row r="583" ht="12.75">
      <c r="J583" s="2"/>
    </row>
    <row r="584" ht="12.75">
      <c r="J584" s="2"/>
    </row>
    <row r="585" ht="12.75">
      <c r="J585" s="2"/>
    </row>
    <row r="586" ht="12.75">
      <c r="J586" s="2"/>
    </row>
    <row r="587" ht="12.75">
      <c r="J587" s="2"/>
    </row>
    <row r="588" ht="12.75">
      <c r="J588" s="2"/>
    </row>
    <row r="589" ht="12.75">
      <c r="J589" s="2"/>
    </row>
    <row r="590" ht="12.75">
      <c r="J590" s="2"/>
    </row>
    <row r="591" ht="12.75">
      <c r="J591" s="2"/>
    </row>
    <row r="592" ht="12.75">
      <c r="J592" s="2"/>
    </row>
    <row r="593" ht="12.75">
      <c r="J593" s="2"/>
    </row>
    <row r="594" ht="12.75">
      <c r="J594" s="2"/>
    </row>
    <row r="595" ht="12.75">
      <c r="J595" s="2"/>
    </row>
    <row r="596" ht="12.75">
      <c r="J596" s="2"/>
    </row>
    <row r="597" ht="12.75">
      <c r="J597" s="2"/>
    </row>
    <row r="598" ht="12.75">
      <c r="J598" s="2"/>
    </row>
    <row r="599" ht="12.75">
      <c r="J599" s="2"/>
    </row>
    <row r="600" ht="12.75">
      <c r="J600" s="2"/>
    </row>
    <row r="601" ht="12.75">
      <c r="J601" s="2"/>
    </row>
    <row r="602" ht="12.75">
      <c r="J602" s="2"/>
    </row>
  </sheetData>
  <sheetProtection/>
  <mergeCells count="306">
    <mergeCell ref="A1:J4"/>
    <mergeCell ref="A213:B213"/>
    <mergeCell ref="A214:B214"/>
    <mergeCell ref="E214:F214"/>
    <mergeCell ref="A183:B183"/>
    <mergeCell ref="A197:B197"/>
    <mergeCell ref="A208:B208"/>
    <mergeCell ref="A195:B195"/>
    <mergeCell ref="A207:B207"/>
    <mergeCell ref="E200:F200"/>
    <mergeCell ref="E190:F190"/>
    <mergeCell ref="A28:D28"/>
    <mergeCell ref="A73:B73"/>
    <mergeCell ref="E73:F73"/>
    <mergeCell ref="A97:B97"/>
    <mergeCell ref="E97:F97"/>
    <mergeCell ref="A124:B124"/>
    <mergeCell ref="E124:F124"/>
    <mergeCell ref="A89:B89"/>
    <mergeCell ref="A54:B54"/>
    <mergeCell ref="E61:F61"/>
    <mergeCell ref="A222:B222"/>
    <mergeCell ref="E222:F222"/>
    <mergeCell ref="A221:B221"/>
    <mergeCell ref="E221:F221"/>
    <mergeCell ref="A205:B205"/>
    <mergeCell ref="E205:F205"/>
    <mergeCell ref="E206:F206"/>
    <mergeCell ref="A209:B209"/>
    <mergeCell ref="E209:F209"/>
    <mergeCell ref="E217:F217"/>
    <mergeCell ref="E51:F51"/>
    <mergeCell ref="A38:D38"/>
    <mergeCell ref="E183:F183"/>
    <mergeCell ref="E213:F213"/>
    <mergeCell ref="A199:B199"/>
    <mergeCell ref="E199:F199"/>
    <mergeCell ref="A198:B198"/>
    <mergeCell ref="E198:F198"/>
    <mergeCell ref="A201:B201"/>
    <mergeCell ref="E111:F111"/>
    <mergeCell ref="E207:F207"/>
    <mergeCell ref="E208:F208"/>
    <mergeCell ref="E201:F201"/>
    <mergeCell ref="E216:F216"/>
    <mergeCell ref="E5:E6"/>
    <mergeCell ref="E63:F63"/>
    <mergeCell ref="E148:F148"/>
    <mergeCell ref="E144:F144"/>
    <mergeCell ref="E121:F121"/>
    <mergeCell ref="E122:F122"/>
    <mergeCell ref="E163:F163"/>
    <mergeCell ref="E185:F185"/>
    <mergeCell ref="E155:F155"/>
    <mergeCell ref="E156:F156"/>
    <mergeCell ref="E224:F224"/>
    <mergeCell ref="E197:F197"/>
    <mergeCell ref="E191:F191"/>
    <mergeCell ref="E160:F160"/>
    <mergeCell ref="E157:F157"/>
    <mergeCell ref="E196:F196"/>
    <mergeCell ref="E210:F210"/>
    <mergeCell ref="E195:F195"/>
    <mergeCell ref="A51:B51"/>
    <mergeCell ref="A52:B52"/>
    <mergeCell ref="A53:B53"/>
    <mergeCell ref="E57:F57"/>
    <mergeCell ref="E62:F62"/>
    <mergeCell ref="E150:F150"/>
    <mergeCell ref="E112:F112"/>
    <mergeCell ref="E114:F114"/>
    <mergeCell ref="E52:F52"/>
    <mergeCell ref="E132:F132"/>
    <mergeCell ref="E135:F135"/>
    <mergeCell ref="E53:F53"/>
    <mergeCell ref="E66:F66"/>
    <mergeCell ref="E65:F65"/>
    <mergeCell ref="E84:F84"/>
    <mergeCell ref="E83:F83"/>
    <mergeCell ref="E133:F133"/>
    <mergeCell ref="E106:F106"/>
    <mergeCell ref="E193:F193"/>
    <mergeCell ref="E202:F202"/>
    <mergeCell ref="E134:F134"/>
    <mergeCell ref="E143:F143"/>
    <mergeCell ref="E142:F142"/>
    <mergeCell ref="E116:F116"/>
    <mergeCell ref="E179:F179"/>
    <mergeCell ref="E180:F180"/>
    <mergeCell ref="E186:F186"/>
    <mergeCell ref="E152:F152"/>
    <mergeCell ref="A98:B98"/>
    <mergeCell ref="A115:B115"/>
    <mergeCell ref="E123:F123"/>
    <mergeCell ref="E117:F117"/>
    <mergeCell ref="E115:F115"/>
    <mergeCell ref="E120:F120"/>
    <mergeCell ref="A104:B104"/>
    <mergeCell ref="A105:B105"/>
    <mergeCell ref="A108:B108"/>
    <mergeCell ref="A110:B110"/>
    <mergeCell ref="E215:F215"/>
    <mergeCell ref="A211:B211"/>
    <mergeCell ref="A32:E32"/>
    <mergeCell ref="A33:E33"/>
    <mergeCell ref="A39:D39"/>
    <mergeCell ref="A44:E44"/>
    <mergeCell ref="A43:D43"/>
    <mergeCell ref="A35:D35"/>
    <mergeCell ref="A36:D36"/>
    <mergeCell ref="A42:D42"/>
    <mergeCell ref="A227:D227"/>
    <mergeCell ref="A147:B147"/>
    <mergeCell ref="A194:B194"/>
    <mergeCell ref="A193:B193"/>
    <mergeCell ref="E227:F227"/>
    <mergeCell ref="A225:F225"/>
    <mergeCell ref="A226:F226"/>
    <mergeCell ref="A180:B180"/>
    <mergeCell ref="E187:F187"/>
    <mergeCell ref="A203:B203"/>
    <mergeCell ref="A127:B127"/>
    <mergeCell ref="A215:B215"/>
    <mergeCell ref="E211:F211"/>
    <mergeCell ref="E194:F194"/>
    <mergeCell ref="A112:B112"/>
    <mergeCell ref="A111:B111"/>
    <mergeCell ref="A114:B114"/>
    <mergeCell ref="A113:B113"/>
    <mergeCell ref="E127:F127"/>
    <mergeCell ref="E204:F204"/>
    <mergeCell ref="A10:D10"/>
    <mergeCell ref="A20:D20"/>
    <mergeCell ref="A21:D21"/>
    <mergeCell ref="A16:D16"/>
    <mergeCell ref="A15:D15"/>
    <mergeCell ref="A212:B212"/>
    <mergeCell ref="A192:B192"/>
    <mergeCell ref="A202:B202"/>
    <mergeCell ref="A40:D40"/>
    <mergeCell ref="A37:D37"/>
    <mergeCell ref="A67:B67"/>
    <mergeCell ref="A7:D7"/>
    <mergeCell ref="A12:D12"/>
    <mergeCell ref="A17:D17"/>
    <mergeCell ref="A14:D14"/>
    <mergeCell ref="A13:D13"/>
    <mergeCell ref="A18:D18"/>
    <mergeCell ref="A11:D11"/>
    <mergeCell ref="A8:D8"/>
    <mergeCell ref="A9:D9"/>
    <mergeCell ref="E203:F203"/>
    <mergeCell ref="A76:B76"/>
    <mergeCell ref="A70:B70"/>
    <mergeCell ref="A85:B85"/>
    <mergeCell ref="A77:B77"/>
    <mergeCell ref="A80:B80"/>
    <mergeCell ref="A79:B79"/>
    <mergeCell ref="A191:B191"/>
    <mergeCell ref="E192:F192"/>
    <mergeCell ref="E95:F95"/>
    <mergeCell ref="E92:F92"/>
    <mergeCell ref="E80:F80"/>
    <mergeCell ref="E91:F91"/>
    <mergeCell ref="E104:F104"/>
    <mergeCell ref="E99:F99"/>
    <mergeCell ref="E86:F86"/>
    <mergeCell ref="E102:F102"/>
    <mergeCell ref="E103:F103"/>
    <mergeCell ref="E82:F82"/>
    <mergeCell ref="A81:B81"/>
    <mergeCell ref="A87:B87"/>
    <mergeCell ref="E75:F75"/>
    <mergeCell ref="E87:F87"/>
    <mergeCell ref="E77:F77"/>
    <mergeCell ref="E81:F81"/>
    <mergeCell ref="E79:F79"/>
    <mergeCell ref="E85:F85"/>
    <mergeCell ref="E76:F76"/>
    <mergeCell ref="A82:B82"/>
    <mergeCell ref="A24:D24"/>
    <mergeCell ref="E74:F74"/>
    <mergeCell ref="E72:F72"/>
    <mergeCell ref="A74:B74"/>
    <mergeCell ref="A69:B69"/>
    <mergeCell ref="A56:B56"/>
    <mergeCell ref="A63:B63"/>
    <mergeCell ref="A61:B61"/>
    <mergeCell ref="A66:B66"/>
    <mergeCell ref="A68:B68"/>
    <mergeCell ref="E136:F136"/>
    <mergeCell ref="E118:F118"/>
    <mergeCell ref="A92:B92"/>
    <mergeCell ref="A91:B91"/>
    <mergeCell ref="E89:F89"/>
    <mergeCell ref="E105:F105"/>
    <mergeCell ref="E108:F108"/>
    <mergeCell ref="A95:B95"/>
    <mergeCell ref="A128:B128"/>
    <mergeCell ref="A106:B106"/>
    <mergeCell ref="E70:F70"/>
    <mergeCell ref="E96:F96"/>
    <mergeCell ref="E110:F110"/>
    <mergeCell ref="E64:F64"/>
    <mergeCell ref="E78:F78"/>
    <mergeCell ref="E219:F219"/>
    <mergeCell ref="E218:F218"/>
    <mergeCell ref="E100:F100"/>
    <mergeCell ref="E68:F68"/>
    <mergeCell ref="E67:F67"/>
    <mergeCell ref="A223:B223"/>
    <mergeCell ref="E223:F223"/>
    <mergeCell ref="A219:B219"/>
    <mergeCell ref="A220:B220"/>
    <mergeCell ref="E220:F220"/>
    <mergeCell ref="E125:F125"/>
    <mergeCell ref="E151:F151"/>
    <mergeCell ref="A133:B133"/>
    <mergeCell ref="E126:F126"/>
    <mergeCell ref="E212:F212"/>
    <mergeCell ref="A31:D31"/>
    <mergeCell ref="A34:D34"/>
    <mergeCell ref="A27:D27"/>
    <mergeCell ref="A19:D19"/>
    <mergeCell ref="A22:D22"/>
    <mergeCell ref="A29:D29"/>
    <mergeCell ref="A30:D30"/>
    <mergeCell ref="A23:D23"/>
    <mergeCell ref="A25:D25"/>
    <mergeCell ref="A26:D26"/>
    <mergeCell ref="E54:F54"/>
    <mergeCell ref="A55:B55"/>
    <mergeCell ref="E55:F55"/>
    <mergeCell ref="A60:B60"/>
    <mergeCell ref="E60:F60"/>
    <mergeCell ref="A59:B59"/>
    <mergeCell ref="E59:F59"/>
    <mergeCell ref="E56:F56"/>
    <mergeCell ref="E58:F58"/>
    <mergeCell ref="A58:B58"/>
    <mergeCell ref="E69:F69"/>
    <mergeCell ref="E71:F71"/>
    <mergeCell ref="A88:B88"/>
    <mergeCell ref="E88:F88"/>
    <mergeCell ref="A94:B94"/>
    <mergeCell ref="E94:F94"/>
    <mergeCell ref="A93:B93"/>
    <mergeCell ref="E93:F93"/>
    <mergeCell ref="A90:B90"/>
    <mergeCell ref="E90:F90"/>
    <mergeCell ref="E128:F128"/>
    <mergeCell ref="E131:F131"/>
    <mergeCell ref="E130:F130"/>
    <mergeCell ref="E129:F129"/>
    <mergeCell ref="A107:B107"/>
    <mergeCell ref="E107:F107"/>
    <mergeCell ref="E113:F113"/>
    <mergeCell ref="A109:B109"/>
    <mergeCell ref="E109:F109"/>
    <mergeCell ref="E119:F119"/>
    <mergeCell ref="E178:F178"/>
    <mergeCell ref="E171:F171"/>
    <mergeCell ref="E172:F172"/>
    <mergeCell ref="E169:F169"/>
    <mergeCell ref="E170:F170"/>
    <mergeCell ref="E174:F174"/>
    <mergeCell ref="E173:F173"/>
    <mergeCell ref="E177:F177"/>
    <mergeCell ref="E175:F175"/>
    <mergeCell ref="E176:F176"/>
    <mergeCell ref="E149:F149"/>
    <mergeCell ref="A154:B154"/>
    <mergeCell ref="E154:F154"/>
    <mergeCell ref="E137:F137"/>
    <mergeCell ref="E140:F140"/>
    <mergeCell ref="E141:F141"/>
    <mergeCell ref="E153:F153"/>
    <mergeCell ref="E147:F147"/>
    <mergeCell ref="E145:F145"/>
    <mergeCell ref="E146:F146"/>
    <mergeCell ref="E167:F167"/>
    <mergeCell ref="E168:F168"/>
    <mergeCell ref="E182:F182"/>
    <mergeCell ref="A181:B181"/>
    <mergeCell ref="E181:F181"/>
    <mergeCell ref="A142:B142"/>
    <mergeCell ref="E161:F161"/>
    <mergeCell ref="E162:F162"/>
    <mergeCell ref="E158:F158"/>
    <mergeCell ref="E159:F159"/>
    <mergeCell ref="A189:B189"/>
    <mergeCell ref="E189:F189"/>
    <mergeCell ref="E184:F184"/>
    <mergeCell ref="A186:B186"/>
    <mergeCell ref="A185:B185"/>
    <mergeCell ref="A187:B187"/>
    <mergeCell ref="E138:F138"/>
    <mergeCell ref="E139:F139"/>
    <mergeCell ref="A41:D41"/>
    <mergeCell ref="A182:B182"/>
    <mergeCell ref="A179:B179"/>
    <mergeCell ref="A188:B188"/>
    <mergeCell ref="E188:F188"/>
    <mergeCell ref="E164:F164"/>
    <mergeCell ref="E165:F165"/>
    <mergeCell ref="E166:F166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scale="91" r:id="rId1"/>
  <rowBreaks count="7" manualBreakCount="7">
    <brk id="27" max="255" man="1"/>
    <brk id="48" max="255" man="1"/>
    <brk id="96" max="9" man="1"/>
    <brk id="123" max="255" man="1"/>
    <brk id="153" max="255" man="1"/>
    <brk id="184" max="9" man="1"/>
    <brk id="2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2015-07-22T04:13:25Z</cp:lastPrinted>
  <dcterms:created xsi:type="dcterms:W3CDTF">2007-04-16T03:03:51Z</dcterms:created>
  <dcterms:modified xsi:type="dcterms:W3CDTF">2016-04-25T09:12:17Z</dcterms:modified>
  <cp:category/>
  <cp:version/>
  <cp:contentType/>
  <cp:contentStatus/>
</cp:coreProperties>
</file>