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1355" windowHeight="5790" tabRatio="714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<sst xmlns="http://schemas.openxmlformats.org/spreadsheetml/2006/main" count="436" uniqueCount="262">
  <si>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</si>
  <si>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</si>
  <si>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</si>
  <si>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РАСХОДЫ</t>
  </si>
  <si>
    <t>Раздел, подраздел</t>
  </si>
  <si>
    <t>Целевая статья</t>
  </si>
  <si>
    <t>Вид расходов</t>
  </si>
  <si>
    <t>Наименование расходов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</si>
  <si>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</si>
  <si>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</si>
  <si>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</si>
  <si>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</si>
  <si>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</si>
  <si>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</si>
  <si>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</si>
  <si>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</si>
  <si>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0100</t>
  </si>
  <si>
    <t>0102</t>
  </si>
  <si>
    <t>0103</t>
  </si>
  <si>
    <t>0104</t>
  </si>
  <si>
    <t>0500</t>
  </si>
  <si>
    <t>0800</t>
  </si>
  <si>
    <t>0801</t>
  </si>
  <si>
    <t>1000</t>
  </si>
  <si>
    <t>1003</t>
  </si>
  <si>
    <t>Безвозмездные перечисления</t>
  </si>
  <si>
    <t>Всего доходов:</t>
  </si>
  <si>
    <t>1100</t>
  </si>
  <si>
    <t>Межбюджетные трансферты</t>
  </si>
  <si>
    <t>0200</t>
  </si>
  <si>
    <t>Национальная оборона</t>
  </si>
  <si>
    <t>Мобилизационная  и вневойсковая подготовка</t>
  </si>
  <si>
    <t>ИТОГО</t>
  </si>
  <si>
    <t>ДЕФИЦИТ (-), ПРОФИЦИТ (+)</t>
  </si>
  <si>
    <t xml:space="preserve">Изменение остатков средств на счете местного бюджета </t>
  </si>
  <si>
    <t>Благоустройство</t>
  </si>
  <si>
    <t>500</t>
  </si>
  <si>
    <t>0203</t>
  </si>
  <si>
    <t>0503</t>
  </si>
  <si>
    <t>Функционирование Правительства РФ, высших органов исполнительной власти субъектов Российской Федерации, местных администраций</t>
  </si>
  <si>
    <t>% исполнения к году</t>
  </si>
  <si>
    <t xml:space="preserve">Отклонение </t>
  </si>
  <si>
    <t>Функционирование высшего должностного лица субъекта РФ и муниципального образования</t>
  </si>
  <si>
    <t xml:space="preserve">% исполнения </t>
  </si>
  <si>
    <t>0106</t>
  </si>
  <si>
    <t>0113</t>
  </si>
  <si>
    <t>100</t>
  </si>
  <si>
    <t>200</t>
  </si>
  <si>
    <t>800</t>
  </si>
  <si>
    <t>0400</t>
  </si>
  <si>
    <t>0409</t>
  </si>
  <si>
    <t>600</t>
  </si>
  <si>
    <t>1001</t>
  </si>
  <si>
    <t>300</t>
  </si>
  <si>
    <t>1101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</si>
  <si>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</si>
  <si>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</si>
  <si>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</si>
  <si>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</si>
  <si>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</si>
  <si>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Дорожное хозяйство (дорожные фонды)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</si>
  <si>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</si>
  <si>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</si>
  <si>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Пенсионное обеспечение</t>
  </si>
  <si>
    <t>Социальное обеспечение и иные выплаты населению</t>
  </si>
  <si>
    <t>(руб)</t>
  </si>
  <si>
    <t>Физическая культура и спорт</t>
  </si>
  <si>
    <t>Физическая культура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</si>
  <si>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</si>
  <si>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</si>
  <si>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</si>
  <si>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18210604011020000110</t>
  </si>
  <si>
    <t>Транспортный налог с организаций</t>
  </si>
  <si>
    <t>18210604012020000110</t>
  </si>
  <si>
    <t>Транспортный налог с физических лиц</t>
  </si>
  <si>
    <t>62210804020010000110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</si>
  <si>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</si>
  <si>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</si>
  <si>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</si>
  <si>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62021905000100000151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</si>
  <si>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</si>
  <si>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</si>
  <si>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</si>
  <si>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</si>
  <si>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>10010302250010000110</t>
  </si>
  <si>
    <t>10010302260010000110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</si>
  <si>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</si>
  <si>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</si>
  <si>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</si>
  <si>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18210503010010000110</t>
  </si>
  <si>
    <t>Единый сельскохозяйственный налог</t>
  </si>
  <si>
    <t>62221905000100000151</t>
  </si>
  <si>
    <t>% исполнения к 1 кварталу</t>
  </si>
  <si>
    <t>18210102010010000110</t>
  </si>
  <si>
    <t>Непрограммные мероприятия</t>
  </si>
  <si>
    <t>Обеспечение деятельности органов местного самоуправления муниципального образования</t>
  </si>
  <si>
    <t>Функционирование законодательных (представительных) органов государственной власти представительных органов муниципальных образований</t>
  </si>
  <si>
    <t>Обеспечение выполнения функций органами местного самоуправления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</si>
  <si>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</si>
  <si>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оранами управления государственными внебюджетными фондами</t>
  </si>
  <si>
    <t>Осуществление органами местного самоуправления полномочий за счет субсидий, субвенций, иных межбюджетных трансфертов</t>
  </si>
  <si>
    <t>Мероприятия, осуществляемые органами местного самоуправления муниципального образования, в рамках непрограммных направлений расходов</t>
  </si>
  <si>
    <t>Осуществление первичного воинского учета на территориях,  где отсутствуют военные комиссариаты</t>
  </si>
  <si>
    <t>Муниципальная программа "Дорожная инфраструктура Новоильинского городского поселения"</t>
  </si>
  <si>
    <t>Подпрограмма "Развитие дорожного хозяйства"</t>
  </si>
  <si>
    <t>0501</t>
  </si>
  <si>
    <t>Жилищное хозяйство</t>
  </si>
  <si>
    <t>Муниципальная программа "Благоустройство территорий  Новоильинского городского поселения"</t>
  </si>
  <si>
    <t>Подпрограмма "Наружное освещение"</t>
  </si>
  <si>
    <t>Муниципальная программа "Развитие культуры, спорта и формирование здорового образа жизни в Новоильинском городском поселении"</t>
  </si>
  <si>
    <t>Подпрограмма "Развитие спорта, физической культуры и формирование здорового образа жизни"</t>
  </si>
  <si>
    <t>18210601030130000110</t>
  </si>
  <si>
    <t>18210606033130000110</t>
  </si>
  <si>
    <t>Земельный налог с организаций, обладающих земельным участком, расположенным в границах городских  поселений</t>
  </si>
  <si>
    <t>18210606043130000110</t>
  </si>
  <si>
    <t>Земельный налог с физических, обладающих земельным участком, расположенным в границах  городских  поселений</t>
  </si>
  <si>
    <t>62211105013130000120</t>
  </si>
  <si>
    <t>62211105035130000120</t>
  </si>
  <si>
    <t xml:space="preserve">Доходы от сдачи в аренду имущества, находящегося в оператитвном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 </t>
  </si>
  <si>
    <t>62211109045130000120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</si>
  <si>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</si>
  <si>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62211302065130000130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</si>
  <si>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</si>
  <si>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</si>
  <si>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62211402053130000410</t>
  </si>
  <si>
    <t>62211406013130000430</t>
  </si>
  <si>
    <t>62211502050130000140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</si>
  <si>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</si>
  <si>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62220201001130000151</t>
  </si>
  <si>
    <t>Дотации бюджетам городских поселений на выравнивание бюджетной обеспеченности</t>
  </si>
  <si>
    <t>62020203003130000151</t>
  </si>
  <si>
    <t>Субвенции бюджетам городских поселений на государственную регистрацию актов гражданского состояния</t>
  </si>
  <si>
    <t>62020203015130000151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</si>
  <si>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</si>
  <si>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62020203024130000151</t>
  </si>
  <si>
    <t>Субвенции бюджетам городских поселений на выполнение передаваемых полномочий субъектов Российской Федерации</t>
  </si>
  <si>
    <t>62220204999130000151</t>
  </si>
  <si>
    <t>Прочие межбюджетные трансферты, передаваемые бюджетам городских поселений</t>
  </si>
  <si>
    <t xml:space="preserve">Приложение № 1 </t>
  </si>
  <si>
    <t>Новоильинского городского поселения</t>
  </si>
  <si>
    <t xml:space="preserve">к распоряжению  администрации </t>
  </si>
  <si>
    <t>Уточн.план 2016 год</t>
  </si>
  <si>
    <t>План 1 квартал 2016 года</t>
  </si>
  <si>
    <t xml:space="preserve">Фактические поступления за 1 квартал 2016 года               </t>
  </si>
  <si>
    <t>9000000000</t>
  </si>
  <si>
    <t>9100000000</t>
  </si>
  <si>
    <t>9100000020</t>
  </si>
  <si>
    <t>9100000070</t>
  </si>
  <si>
    <t>9100000090</t>
  </si>
  <si>
    <t>9100002300</t>
  </si>
  <si>
    <t>9200000000</t>
  </si>
  <si>
    <t>920002Ш020</t>
  </si>
  <si>
    <t>9300000000</t>
  </si>
  <si>
    <t>930002П160</t>
  </si>
  <si>
    <t>920002Ш060</t>
  </si>
  <si>
    <t>9300059300</t>
  </si>
  <si>
    <t>9300051180</t>
  </si>
  <si>
    <t>Мероприятия,   осуществляемые органами местного самоуправления муниципального образования, в рамках непрограммных направлений расходов</t>
  </si>
  <si>
    <t>Оплата представительских расходов и расходов на мероприятия</t>
  </si>
  <si>
    <t>Мероприятия по обеспечению эксплуатации зданий, помещений и другого имущества, находящегося в муниципальной собственности</t>
  </si>
  <si>
    <t>Государственная регистрация актов гражданского состояния</t>
  </si>
  <si>
    <t>0200000000</t>
  </si>
  <si>
    <t>0100000000</t>
  </si>
  <si>
    <t>0110000000</t>
  </si>
  <si>
    <t>0110100000</t>
  </si>
  <si>
    <t>Основное мероприятие "Выполнение работ по содержанию автомобильных дорог общего пользования"</t>
  </si>
  <si>
    <t>011012Д010</t>
  </si>
  <si>
    <t>Мероприятия по содержанию автомобильных дорог общего пользования</t>
  </si>
  <si>
    <t>920002Ш550</t>
  </si>
  <si>
    <t>Обеспечение мероприятий по капитальному ремонту общего имущества в многоквартирных домах, расположенных на территории муниципального образования</t>
  </si>
  <si>
    <t>Основное мероприятие "Выполнение работ по содержанию объектов наружного освещения"</t>
  </si>
  <si>
    <t>0210000000</t>
  </si>
  <si>
    <t>0210100000</t>
  </si>
  <si>
    <t>021012Б010</t>
  </si>
  <si>
    <t>Мероприятия по текущему содержанию объектов наружного освещения</t>
  </si>
  <si>
    <t>Подпрограмма "Развитие культуры в Новоильинском городском поселении"</t>
  </si>
  <si>
    <t>0300000000</t>
  </si>
  <si>
    <t>0310000000</t>
  </si>
  <si>
    <t>Основное мероприятие "Организация деятельности клубных формирований и формирований самодеятельного народного творчества"</t>
  </si>
  <si>
    <t>0310100000</t>
  </si>
  <si>
    <t>031012К010</t>
  </si>
  <si>
    <t>Проведение мероприятий по организации деятельности клубных формирований и формирований самодеятельного народного творчества</t>
  </si>
  <si>
    <t>9200070010</t>
  </si>
  <si>
    <t>Пенсии за выслугу лет лицам, замещавшим выборные муниципальные должности и  замещавшим муниципальные должности муниципального образования</t>
  </si>
  <si>
    <t>Реализация государственных функций в области социальной политики (путевки)</t>
  </si>
  <si>
    <t>920002Ш080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</si>
  <si>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</si>
  <si>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930002C020</t>
  </si>
  <si>
    <t>0320000000</t>
  </si>
  <si>
    <t>Основное мероприятие "Проведение занятий физкультурно-спортивной направленности по месту проживания граждан"</t>
  </si>
  <si>
    <t>0320100000</t>
  </si>
  <si>
    <t>032012К020</t>
  </si>
  <si>
    <t>Организация проведения занятий физкультурно-спортивной направленности по месту проживания граждан</t>
  </si>
  <si>
    <t>920002Ш120</t>
  </si>
  <si>
    <t>Информирование населения через средства массовой информации</t>
  </si>
  <si>
    <t>620 30 30 20 50 10 0000 510</t>
  </si>
  <si>
    <t>000 01 05 02 01 10 0000 510</t>
  </si>
  <si>
    <t>Увеличение остатков средств</t>
  </si>
  <si>
    <t>000 01 05 02 01 10 0000 610</t>
  </si>
  <si>
    <t>Уменьшение остатков средств</t>
  </si>
  <si>
    <t xml:space="preserve">№ 132-р от 11.08.2016 г. </t>
  </si>
  <si>
    <t>План 1 полугодие 2016 года</t>
  </si>
  <si>
    <t xml:space="preserve">Фактические поступления за 1 полугодие 2016 года               </t>
  </si>
  <si>
    <t>% исполнения к 1 полугодию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</si>
  <si>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</si>
  <si>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</si>
  <si>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</si>
  <si>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Собственные доходы</t>
  </si>
  <si>
    <t>Кассовые расходы за 1 полугодие 2016 года</t>
  </si>
  <si>
    <t>0300</t>
  </si>
  <si>
    <t>0310</t>
  </si>
  <si>
    <t>0314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</si>
  <si>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</si>
  <si>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</si>
  <si>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0400000000</t>
  </si>
  <si>
    <t>Подпрограмма «Профилактика правонарушений, терроризма, экстремизма, межнациональных (межэтнических) конфликтов в Новоильинском городском поселении Нытвенского муниципального района Пермского края»</t>
  </si>
  <si>
    <t>0410000000</t>
  </si>
  <si>
    <t>Основное мероприятие «Профилактика правонарушений, терроризма, экстремизма, межнациональных (межэтнических) конфликтов в Новоильинском городском поселении Нытвенского муниципального района Пермского края»</t>
  </si>
  <si>
    <t>0410100000</t>
  </si>
  <si>
    <t>Изготовление буклетов, плакатов на тему профилактики терроризма и экстремизма, межнациональных (межэтнических) конфликтов</t>
  </si>
  <si>
    <t>041012Т010</t>
  </si>
  <si>
    <t>041012Т020</t>
  </si>
  <si>
    <t>Подготовка и размещение информационных материалов антитеррористической и антиэкстремистской направленности на стендах Новоильинского городского поселения</t>
  </si>
  <si>
    <t>Муниципальная программа Новоильинского городского поселения «Профилактика правонарушений, терроризма, экстремизма, межнациональных межэтнических) конфликтов в Новоильинском городском поселении Нытвенского муниципального района Пермского края»</t>
  </si>
  <si>
    <t>Обеспечение пожарной безопасности</t>
  </si>
  <si>
    <t>0220000000</t>
  </si>
  <si>
    <t>Подпрограмма "Обеспечение первичных мер пожарной безопасности"</t>
  </si>
  <si>
    <t>0220100000</t>
  </si>
  <si>
    <t>920002Ш560</t>
  </si>
  <si>
    <t>Основное мероприятие "Содержание объектов первичной пожарной безопасности"</t>
  </si>
  <si>
    <t>022012Б030</t>
  </si>
  <si>
    <t>Мероприятия по текущему содержанию пожарных водоемов и гидрантов</t>
  </si>
  <si>
    <t>022012Б040</t>
  </si>
  <si>
    <t>Мероприятия по ремонту пожарных водоемов и гидрантов</t>
  </si>
  <si>
    <t>011012Д020</t>
  </si>
  <si>
    <t>Проведение мероприятий по ремонту дорог</t>
  </si>
  <si>
    <t>0110200000</t>
  </si>
  <si>
    <t>Основное мероприятие "Ремонт автомобильных дорог  общего пользования"</t>
  </si>
  <si>
    <t>011022Д040</t>
  </si>
  <si>
    <t>Мероприятия по ремонту дорог</t>
  </si>
  <si>
    <t>0412</t>
  </si>
  <si>
    <t>Другие вопросы в области национальной экономики</t>
  </si>
  <si>
    <t>920002Ш290</t>
  </si>
  <si>
    <t>Мероприятия по землеустройству и землепользованию</t>
  </si>
  <si>
    <t>920002Ш300</t>
  </si>
  <si>
    <t>Мероприятия по содержанию и ремонту жилищного фонда</t>
  </si>
  <si>
    <t>0502</t>
  </si>
  <si>
    <t>Коммунальное хозяйство</t>
  </si>
  <si>
    <t>920002Ш580</t>
  </si>
  <si>
    <t>Бюджетные инвестиции в объекты капитального строительства собственности муниципальных образований</t>
  </si>
  <si>
    <t>400</t>
  </si>
  <si>
    <t>Капитальные вложения в объекты недвижимого имущества государственной (муниципальной) собственности</t>
  </si>
  <si>
    <t>0230000000</t>
  </si>
  <si>
    <t>Подпрограмма "Прочее благоустройство"</t>
  </si>
  <si>
    <t>023022Б090</t>
  </si>
  <si>
    <t>Мероприятия по ликвидации несанкцианированных свалок и содержанию территорий поселения</t>
  </si>
  <si>
    <t>023022Б110</t>
  </si>
  <si>
    <t>Мероприятия по прочему благоустройству</t>
  </si>
  <si>
    <t>920002Ш450</t>
  </si>
  <si>
    <t>Прочие работы по благоустройству</t>
  </si>
  <si>
    <t>Основное мероприятие "Содержание территорий поселения"</t>
  </si>
  <si>
    <t>0230200000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</si>
</sst>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0.0000"/>
    <numFmt numFmtId="173" formatCode="0.00000"/>
    <numFmt numFmtId="174" formatCode="0.000000"/>
    <numFmt numFmtId="17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 vertical="center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justify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43" fontId="11" fillId="0" borderId="10" xfId="6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1" fillId="0" borderId="11" xfId="53" applyFont="1" applyFill="1" applyBorder="1" applyAlignment="1">
      <alignment vertical="center" wrapText="1"/>
      <protection/>
    </xf>
    <xf numFmtId="0" fontId="11" fillId="0" borderId="12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1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justify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49" fontId="11" fillId="0" borderId="12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0" fillId="0" borderId="12" xfId="0" applyFont="1" applyFill="1" applyBorder="1" applyAlignment="1">
      <alignment horizontal="justify" vertical="center"/>
    </xf>
    <xf numFmtId="49" fontId="10" fillId="0" borderId="11" xfId="53" applyNumberFormat="1" applyFont="1" applyFill="1" applyBorder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justify" vertical="center" wrapText="1"/>
    </xf>
    <xf numFmtId="0" fontId="13" fillId="0" borderId="11" xfId="53" applyFont="1" applyFill="1" applyBorder="1" applyAlignment="1">
      <alignment horizontal="justify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3" applyFont="1" applyFill="1" applyBorder="1" applyAlignment="1">
      <alignment horizontal="justify" vertical="center" wrapText="1"/>
      <protection/>
    </xf>
    <xf numFmtId="49" fontId="5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. структура  2012-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8"/>
  <sheetViews>
    <sheetView tabSelected="1" view="pageBreakPreview" zoomScale="75" zoomScaleSheetLayoutView="75" zoomScalePageLayoutView="0" workbookViewId="0" topLeftCell="A1">
      <selection activeCell="G206" sqref="G206"/>
    </sheetView>
  </sheetViews>
  <sheetFormatPr defaultColWidth="9.00390625" defaultRowHeight="12.75"/>
  <cols>
    <col min="1" max="1" width="3.375" style="0" customWidth="1"/>
    <col min="2" max="2" width="7.875" style="0" customWidth="1"/>
    <col min="3" max="3" width="12.625" style="0" customWidth="1"/>
    <col min="4" max="4" width="6.375" style="0" customWidth="1"/>
    <col min="5" max="5" width="47.25390625" style="2" customWidth="1"/>
    <col min="6" max="6" width="13.625" style="2" customWidth="1"/>
    <col min="7" max="7" width="13.25390625" style="0" customWidth="1"/>
    <col min="8" max="8" width="14.00390625" style="3" customWidth="1"/>
    <col min="9" max="9" width="13.875" style="3" customWidth="1"/>
    <col min="10" max="10" width="12.625" style="0" customWidth="1"/>
  </cols>
  <sheetData>
    <row r="1" spans="1:10" ht="16.5" customHeight="1">
      <c r="A1" s="10"/>
      <c r="B1" s="10"/>
      <c r="C1" s="10"/>
      <c r="D1" s="10"/>
      <c r="E1" s="11"/>
      <c r="F1" s="11"/>
      <c r="G1" s="10"/>
      <c r="H1" s="12" t="s">
        <v>138</v>
      </c>
      <c r="I1" s="13"/>
      <c r="J1" s="10"/>
    </row>
    <row r="2" spans="1:10" ht="14.25" customHeight="1">
      <c r="A2" s="10"/>
      <c r="B2" s="10"/>
      <c r="C2" s="10"/>
      <c r="D2" s="10"/>
      <c r="E2" s="11"/>
      <c r="F2" s="11"/>
      <c r="G2" s="10"/>
      <c r="H2" s="13" t="s">
        <v>140</v>
      </c>
      <c r="I2" s="13"/>
      <c r="J2" s="10"/>
    </row>
    <row r="3" spans="1:10" ht="12.75">
      <c r="A3" s="10"/>
      <c r="B3" s="10"/>
      <c r="C3" s="10"/>
      <c r="D3" s="10"/>
      <c r="E3" s="11"/>
      <c r="F3" s="11"/>
      <c r="G3" s="10"/>
      <c r="H3" s="13" t="s">
        <v>139</v>
      </c>
      <c r="I3" s="13"/>
      <c r="J3" s="14"/>
    </row>
    <row r="4" spans="1:10" ht="12.75">
      <c r="A4" s="10"/>
      <c r="B4" s="10"/>
      <c r="C4" s="10"/>
      <c r="D4" s="10"/>
      <c r="E4" s="11"/>
      <c r="F4" s="11"/>
      <c r="G4" s="10"/>
      <c r="H4" s="12" t="s">
        <v>200</v>
      </c>
      <c r="I4" s="13"/>
      <c r="J4" s="10"/>
    </row>
    <row r="5" spans="1:10" ht="7.5" customHeight="1">
      <c r="A5" s="10"/>
      <c r="B5" s="10"/>
      <c r="C5" s="10"/>
      <c r="D5" s="10"/>
      <c r="E5" s="92" t="s">
        <v>2</v>
      </c>
      <c r="F5" s="15"/>
      <c r="G5" s="10"/>
      <c r="H5" s="13"/>
      <c r="I5" s="13"/>
      <c r="J5" s="10"/>
    </row>
    <row r="6" spans="1:10" ht="12.75" customHeight="1">
      <c r="A6" s="10"/>
      <c r="B6" s="10"/>
      <c r="C6" s="10"/>
      <c r="D6" s="10"/>
      <c r="E6" s="93"/>
      <c r="F6" s="11"/>
      <c r="G6" s="10"/>
      <c r="H6" s="13"/>
      <c r="I6" s="13"/>
      <c r="J6" s="16" t="s">
        <v>65</v>
      </c>
    </row>
    <row r="7" spans="1:10" ht="45" customHeight="1">
      <c r="A7" s="83" t="s">
        <v>0</v>
      </c>
      <c r="B7" s="83"/>
      <c r="C7" s="83"/>
      <c r="D7" s="83"/>
      <c r="E7" s="18" t="s">
        <v>1</v>
      </c>
      <c r="F7" s="17" t="s">
        <v>141</v>
      </c>
      <c r="G7" s="17" t="s">
        <v>201</v>
      </c>
      <c r="H7" s="8" t="s">
        <v>202</v>
      </c>
      <c r="I7" s="8" t="s">
        <v>40</v>
      </c>
      <c r="J7" s="9" t="s">
        <v>203</v>
      </c>
    </row>
    <row r="8" spans="1:10" ht="16.5" customHeight="1">
      <c r="A8" s="111" t="s">
        <v>207</v>
      </c>
      <c r="B8" s="112"/>
      <c r="C8" s="88"/>
      <c r="D8" s="88"/>
      <c r="E8" s="113"/>
      <c r="F8" s="23">
        <f>SUM(F9:F30)</f>
        <v>4788000</v>
      </c>
      <c r="G8" s="23">
        <f>SUM(G9:G30)</f>
        <v>1515000</v>
      </c>
      <c r="H8" s="23">
        <f>SUM(H9:H30)</f>
        <v>1498265.8000000003</v>
      </c>
      <c r="I8" s="23">
        <f>H8/F8*100</f>
        <v>31.29210108604846</v>
      </c>
      <c r="J8" s="24">
        <f>H8/G8*100</f>
        <v>98.89543234323435</v>
      </c>
    </row>
    <row r="9" spans="1:10" ht="60">
      <c r="A9" s="87" t="s">
        <v>81</v>
      </c>
      <c r="B9" s="88"/>
      <c r="C9" s="88"/>
      <c r="D9" s="88"/>
      <c r="E9" s="52" t="s">
        <v>82</v>
      </c>
      <c r="F9" s="20">
        <v>367000</v>
      </c>
      <c r="G9" s="21">
        <v>194000</v>
      </c>
      <c r="H9" s="21">
        <v>194069.72</v>
      </c>
      <c r="I9" s="21">
        <f>H9/F9*100</f>
        <v>52.88003269754768</v>
      </c>
      <c r="J9" s="22">
        <f>H9/G9*100</f>
        <v>100.03593814432989</v>
      </c>
    </row>
    <row r="10" spans="1:10" ht="72">
      <c r="A10" s="87" t="s">
        <v>83</v>
      </c>
      <c r="B10" s="88"/>
      <c r="C10" s="88"/>
      <c r="D10" s="88"/>
      <c r="E10" s="52" t="s">
        <v>86</v>
      </c>
      <c r="F10" s="20">
        <v>7700</v>
      </c>
      <c r="G10" s="21">
        <v>3200</v>
      </c>
      <c r="H10" s="21">
        <v>3199.58</v>
      </c>
      <c r="I10" s="21">
        <f>H10/F10*100</f>
        <v>41.55298701298701</v>
      </c>
      <c r="J10" s="22">
        <f>H10/G10*100</f>
        <v>99.986875</v>
      </c>
    </row>
    <row r="11" spans="1:10" ht="60">
      <c r="A11" s="87" t="s">
        <v>84</v>
      </c>
      <c r="B11" s="88"/>
      <c r="C11" s="88"/>
      <c r="D11" s="88"/>
      <c r="E11" s="52" t="s">
        <v>87</v>
      </c>
      <c r="F11" s="20">
        <v>842800</v>
      </c>
      <c r="G11" s="21">
        <v>403800</v>
      </c>
      <c r="H11" s="21">
        <v>403879.02</v>
      </c>
      <c r="I11" s="21">
        <f>H11/F11*100</f>
        <v>47.92109871855719</v>
      </c>
      <c r="J11" s="22">
        <f>H11/G11*100</f>
        <v>100.0195690936107</v>
      </c>
    </row>
    <row r="12" spans="1:10" ht="60">
      <c r="A12" s="87" t="s">
        <v>85</v>
      </c>
      <c r="B12" s="88"/>
      <c r="C12" s="88"/>
      <c r="D12" s="88"/>
      <c r="E12" s="52" t="s">
        <v>88</v>
      </c>
      <c r="F12" s="20">
        <v>0</v>
      </c>
      <c r="G12" s="21">
        <v>0</v>
      </c>
      <c r="H12" s="21">
        <v>-30548.94</v>
      </c>
      <c r="I12" s="21"/>
      <c r="J12" s="22"/>
    </row>
    <row r="13" spans="1:10" ht="64.5" customHeight="1">
      <c r="A13" s="87" t="s">
        <v>93</v>
      </c>
      <c r="B13" s="88"/>
      <c r="C13" s="88"/>
      <c r="D13" s="88"/>
      <c r="E13" s="19" t="s">
        <v>204</v>
      </c>
      <c r="F13" s="20">
        <v>523500</v>
      </c>
      <c r="G13" s="21">
        <v>295300</v>
      </c>
      <c r="H13" s="21">
        <v>295358.35</v>
      </c>
      <c r="I13" s="21">
        <f>H13/F13*100</f>
        <v>56.419933142311365</v>
      </c>
      <c r="J13" s="22">
        <f>H13/G13*100</f>
        <v>100.0197595665425</v>
      </c>
    </row>
    <row r="14" spans="1:10" ht="89.25" customHeight="1">
      <c r="A14" s="87" t="s">
        <v>205</v>
      </c>
      <c r="B14" s="88"/>
      <c r="C14" s="88"/>
      <c r="D14" s="88"/>
      <c r="E14" s="19" t="s">
        <v>206</v>
      </c>
      <c r="F14" s="20">
        <v>0</v>
      </c>
      <c r="G14" s="21">
        <v>0</v>
      </c>
      <c r="H14" s="21">
        <v>2622</v>
      </c>
      <c r="I14" s="21" t="e">
        <f>H14/F14*100</f>
        <v>#DIV/0!</v>
      </c>
      <c r="J14" s="22" t="e">
        <f>H14/G14*100</f>
        <v>#DIV/0!</v>
      </c>
    </row>
    <row r="15" spans="1:10" ht="43.5" customHeight="1">
      <c r="A15" s="87" t="s">
        <v>68</v>
      </c>
      <c r="B15" s="88"/>
      <c r="C15" s="88"/>
      <c r="D15" s="88"/>
      <c r="E15" s="19" t="s">
        <v>69</v>
      </c>
      <c r="F15" s="20">
        <v>0</v>
      </c>
      <c r="G15" s="21">
        <v>0</v>
      </c>
      <c r="H15" s="21">
        <v>10705.1</v>
      </c>
      <c r="I15" s="21" t="e">
        <f>H15/F15*100</f>
        <v>#DIV/0!</v>
      </c>
      <c r="J15" s="22" t="e">
        <f>H15/G15*100</f>
        <v>#DIV/0!</v>
      </c>
    </row>
    <row r="16" spans="1:10" ht="15" customHeight="1">
      <c r="A16" s="104" t="s">
        <v>89</v>
      </c>
      <c r="B16" s="105"/>
      <c r="C16" s="105"/>
      <c r="D16" s="106"/>
      <c r="E16" s="53" t="s">
        <v>90</v>
      </c>
      <c r="F16" s="20">
        <v>3000</v>
      </c>
      <c r="G16" s="21">
        <v>0</v>
      </c>
      <c r="H16" s="21">
        <v>0</v>
      </c>
      <c r="I16" s="21">
        <f>H16/F16*100</f>
        <v>0</v>
      </c>
      <c r="J16" s="22"/>
    </row>
    <row r="17" spans="1:11" ht="37.5" customHeight="1">
      <c r="A17" s="104" t="s">
        <v>111</v>
      </c>
      <c r="B17" s="105"/>
      <c r="C17" s="105"/>
      <c r="D17" s="106"/>
      <c r="E17" s="19" t="s">
        <v>70</v>
      </c>
      <c r="F17" s="20">
        <v>326400</v>
      </c>
      <c r="G17" s="21">
        <v>11600</v>
      </c>
      <c r="H17" s="21">
        <v>11629.01</v>
      </c>
      <c r="I17" s="21">
        <f aca="true" t="shared" si="0" ref="I17:I24">H17/F17*100</f>
        <v>3.5628094362745095</v>
      </c>
      <c r="J17" s="22">
        <f>H17/G17*100</f>
        <v>100.25008620689655</v>
      </c>
      <c r="K17" s="54"/>
    </row>
    <row r="18" spans="1:10" ht="15" customHeight="1">
      <c r="A18" s="87" t="s">
        <v>71</v>
      </c>
      <c r="B18" s="88"/>
      <c r="C18" s="88"/>
      <c r="D18" s="88"/>
      <c r="E18" s="19" t="s">
        <v>72</v>
      </c>
      <c r="F18" s="20">
        <v>13300</v>
      </c>
      <c r="G18" s="21">
        <v>9800</v>
      </c>
      <c r="H18" s="21">
        <v>9840.99</v>
      </c>
      <c r="I18" s="21">
        <f t="shared" si="0"/>
        <v>73.99240601503759</v>
      </c>
      <c r="J18" s="22">
        <f aca="true" t="shared" si="1" ref="J18:J24">H18/G18*100</f>
        <v>100.41826530612245</v>
      </c>
    </row>
    <row r="19" spans="1:10" ht="46.5" customHeight="1">
      <c r="A19" s="83" t="s">
        <v>0</v>
      </c>
      <c r="B19" s="83"/>
      <c r="C19" s="83"/>
      <c r="D19" s="83"/>
      <c r="E19" s="18" t="s">
        <v>1</v>
      </c>
      <c r="F19" s="17" t="s">
        <v>141</v>
      </c>
      <c r="G19" s="17" t="s">
        <v>142</v>
      </c>
      <c r="H19" s="8" t="s">
        <v>143</v>
      </c>
      <c r="I19" s="8" t="s">
        <v>40</v>
      </c>
      <c r="J19" s="9" t="s">
        <v>92</v>
      </c>
    </row>
    <row r="20" spans="1:10" ht="15" customHeight="1">
      <c r="A20" s="87" t="s">
        <v>73</v>
      </c>
      <c r="B20" s="88"/>
      <c r="C20" s="88"/>
      <c r="D20" s="88"/>
      <c r="E20" s="19" t="s">
        <v>74</v>
      </c>
      <c r="F20" s="20">
        <v>833900</v>
      </c>
      <c r="G20" s="21">
        <v>60800</v>
      </c>
      <c r="H20" s="21">
        <v>60836.67</v>
      </c>
      <c r="I20" s="21">
        <f>H20/F20*100</f>
        <v>7.295439501139225</v>
      </c>
      <c r="J20" s="22">
        <f t="shared" si="1"/>
        <v>100.06031250000001</v>
      </c>
    </row>
    <row r="21" spans="1:10" ht="29.25" customHeight="1">
      <c r="A21" s="87" t="s">
        <v>112</v>
      </c>
      <c r="B21" s="88"/>
      <c r="C21" s="88"/>
      <c r="D21" s="88"/>
      <c r="E21" s="19" t="s">
        <v>113</v>
      </c>
      <c r="F21" s="20">
        <v>1000000</v>
      </c>
      <c r="G21" s="21">
        <v>473600</v>
      </c>
      <c r="H21" s="21">
        <v>473665.92</v>
      </c>
      <c r="I21" s="21">
        <f>H21/F21*100</f>
        <v>47.366592</v>
      </c>
      <c r="J21" s="22">
        <f t="shared" si="1"/>
        <v>100.0139189189189</v>
      </c>
    </row>
    <row r="22" spans="1:10" ht="25.5" customHeight="1">
      <c r="A22" s="87" t="s">
        <v>114</v>
      </c>
      <c r="B22" s="88"/>
      <c r="C22" s="88"/>
      <c r="D22" s="88"/>
      <c r="E22" s="19" t="s">
        <v>115</v>
      </c>
      <c r="F22" s="20">
        <v>500000</v>
      </c>
      <c r="G22" s="21">
        <v>8500</v>
      </c>
      <c r="H22" s="21">
        <v>8509.1</v>
      </c>
      <c r="I22" s="21">
        <f>H22/F22*100</f>
        <v>1.70182</v>
      </c>
      <c r="J22" s="22">
        <f t="shared" si="1"/>
        <v>100.10705882352941</v>
      </c>
    </row>
    <row r="23" spans="1:10" ht="63.75" customHeight="1">
      <c r="A23" s="87" t="s">
        <v>75</v>
      </c>
      <c r="B23" s="88"/>
      <c r="C23" s="88"/>
      <c r="D23" s="88"/>
      <c r="E23" s="19" t="s">
        <v>76</v>
      </c>
      <c r="F23" s="20">
        <v>1800</v>
      </c>
      <c r="G23" s="21">
        <v>1800</v>
      </c>
      <c r="H23" s="21">
        <v>1820</v>
      </c>
      <c r="I23" s="21">
        <f t="shared" si="0"/>
        <v>101.11111111111111</v>
      </c>
      <c r="J23" s="22">
        <f t="shared" si="1"/>
        <v>101.11111111111111</v>
      </c>
    </row>
    <row r="24" spans="1:10" ht="61.5" customHeight="1">
      <c r="A24" s="87" t="s">
        <v>116</v>
      </c>
      <c r="B24" s="88"/>
      <c r="C24" s="88"/>
      <c r="D24" s="88"/>
      <c r="E24" s="19" t="s">
        <v>77</v>
      </c>
      <c r="F24" s="20">
        <v>210700</v>
      </c>
      <c r="G24" s="21">
        <v>19700</v>
      </c>
      <c r="H24" s="21">
        <v>19712.05</v>
      </c>
      <c r="I24" s="21">
        <f t="shared" si="0"/>
        <v>9.355505457997152</v>
      </c>
      <c r="J24" s="22">
        <f t="shared" si="1"/>
        <v>100.06116751269035</v>
      </c>
    </row>
    <row r="25" spans="1:10" ht="63.75" customHeight="1">
      <c r="A25" s="87" t="s">
        <v>117</v>
      </c>
      <c r="B25" s="88"/>
      <c r="C25" s="88"/>
      <c r="D25" s="88"/>
      <c r="E25" s="19" t="s">
        <v>118</v>
      </c>
      <c r="F25" s="20">
        <v>13600</v>
      </c>
      <c r="G25" s="21">
        <v>13600</v>
      </c>
      <c r="H25" s="21">
        <v>13552.39</v>
      </c>
      <c r="I25" s="21">
        <f aca="true" t="shared" si="2" ref="I25:I30">H25/F25*100</f>
        <v>99.64992647058824</v>
      </c>
      <c r="J25" s="22">
        <f>H25/G25*100</f>
        <v>99.64992647058824</v>
      </c>
    </row>
    <row r="26" spans="1:10" ht="70.5" customHeight="1">
      <c r="A26" s="87" t="s">
        <v>119</v>
      </c>
      <c r="B26" s="88"/>
      <c r="C26" s="88"/>
      <c r="D26" s="88"/>
      <c r="E26" s="19" t="s">
        <v>120</v>
      </c>
      <c r="F26" s="20">
        <v>79300</v>
      </c>
      <c r="G26" s="21">
        <v>0</v>
      </c>
      <c r="H26" s="21">
        <v>0</v>
      </c>
      <c r="I26" s="21">
        <f t="shared" si="2"/>
        <v>0</v>
      </c>
      <c r="J26" s="22"/>
    </row>
    <row r="27" spans="1:10" ht="39.75" customHeight="1">
      <c r="A27" s="87" t="s">
        <v>121</v>
      </c>
      <c r="B27" s="88"/>
      <c r="C27" s="88"/>
      <c r="D27" s="88"/>
      <c r="E27" s="19" t="s">
        <v>122</v>
      </c>
      <c r="F27" s="20">
        <v>20100</v>
      </c>
      <c r="G27" s="21">
        <v>9300</v>
      </c>
      <c r="H27" s="21">
        <v>9324</v>
      </c>
      <c r="I27" s="21">
        <f t="shared" si="2"/>
        <v>46.38805970149254</v>
      </c>
      <c r="J27" s="22">
        <f>H27/G27*100</f>
        <v>100.25806451612904</v>
      </c>
    </row>
    <row r="28" spans="1:10" ht="66.75" customHeight="1">
      <c r="A28" s="87" t="s">
        <v>124</v>
      </c>
      <c r="B28" s="88"/>
      <c r="C28" s="88"/>
      <c r="D28" s="88"/>
      <c r="E28" s="19" t="s">
        <v>123</v>
      </c>
      <c r="F28" s="20">
        <v>400</v>
      </c>
      <c r="G28" s="21">
        <v>400</v>
      </c>
      <c r="H28" s="21">
        <v>450</v>
      </c>
      <c r="I28" s="21">
        <f t="shared" si="2"/>
        <v>112.5</v>
      </c>
      <c r="J28" s="22">
        <f>H28/G28*100</f>
        <v>112.5</v>
      </c>
    </row>
    <row r="29" spans="1:10" ht="36" customHeight="1">
      <c r="A29" s="87" t="s">
        <v>125</v>
      </c>
      <c r="B29" s="88"/>
      <c r="C29" s="88"/>
      <c r="D29" s="88"/>
      <c r="E29" s="19" t="s">
        <v>78</v>
      </c>
      <c r="F29" s="20">
        <v>40000</v>
      </c>
      <c r="G29" s="21">
        <v>5100</v>
      </c>
      <c r="H29" s="21">
        <v>5140.84</v>
      </c>
      <c r="I29" s="21">
        <f t="shared" si="2"/>
        <v>12.8521</v>
      </c>
      <c r="J29" s="22">
        <f>H29/G29*100</f>
        <v>100.8007843137255</v>
      </c>
    </row>
    <row r="30" spans="1:10" ht="39" customHeight="1">
      <c r="A30" s="87" t="s">
        <v>126</v>
      </c>
      <c r="B30" s="88"/>
      <c r="C30" s="88"/>
      <c r="D30" s="88"/>
      <c r="E30" s="19" t="s">
        <v>127</v>
      </c>
      <c r="F30" s="20">
        <v>4500</v>
      </c>
      <c r="G30" s="21">
        <v>4500</v>
      </c>
      <c r="H30" s="21">
        <v>4500</v>
      </c>
      <c r="I30" s="21">
        <f t="shared" si="2"/>
        <v>100</v>
      </c>
      <c r="J30" s="22">
        <f>H30/G30*100</f>
        <v>100</v>
      </c>
    </row>
    <row r="31" spans="1:10" ht="46.5" customHeight="1">
      <c r="A31" s="83" t="s">
        <v>0</v>
      </c>
      <c r="B31" s="83"/>
      <c r="C31" s="83"/>
      <c r="D31" s="83"/>
      <c r="E31" s="18" t="s">
        <v>1</v>
      </c>
      <c r="F31" s="17" t="s">
        <v>141</v>
      </c>
      <c r="G31" s="17" t="s">
        <v>142</v>
      </c>
      <c r="H31" s="8" t="s">
        <v>143</v>
      </c>
      <c r="I31" s="8" t="s">
        <v>40</v>
      </c>
      <c r="J31" s="9" t="s">
        <v>92</v>
      </c>
    </row>
    <row r="32" spans="1:10" ht="17.25" customHeight="1">
      <c r="A32" s="108" t="s">
        <v>25</v>
      </c>
      <c r="B32" s="109"/>
      <c r="C32" s="109"/>
      <c r="D32" s="109"/>
      <c r="E32" s="110"/>
      <c r="F32" s="23">
        <f>SUM(F33:F39)</f>
        <v>12100517.28</v>
      </c>
      <c r="G32" s="23">
        <f>SUM(G33:G39)</f>
        <v>4248395.13</v>
      </c>
      <c r="H32" s="23">
        <f>SUM(H33:H39)</f>
        <v>4245341.57</v>
      </c>
      <c r="I32" s="23">
        <f aca="true" t="shared" si="3" ref="I32:I37">H32/F32*100</f>
        <v>35.08396766654591</v>
      </c>
      <c r="J32" s="24">
        <f>H32/G32*100</f>
        <v>99.92812438799686</v>
      </c>
    </row>
    <row r="33" spans="1:10" ht="24" customHeight="1">
      <c r="A33" s="87" t="s">
        <v>128</v>
      </c>
      <c r="B33" s="88"/>
      <c r="C33" s="88"/>
      <c r="D33" s="88"/>
      <c r="E33" s="19" t="s">
        <v>129</v>
      </c>
      <c r="F33" s="20">
        <v>8203800</v>
      </c>
      <c r="G33" s="21">
        <v>4102000</v>
      </c>
      <c r="H33" s="21">
        <v>4102000</v>
      </c>
      <c r="I33" s="21">
        <f t="shared" si="3"/>
        <v>50.00121894731709</v>
      </c>
      <c r="J33" s="22">
        <f>H33/G33*100</f>
        <v>100</v>
      </c>
    </row>
    <row r="34" spans="1:10" ht="42.75" customHeight="1">
      <c r="A34" s="87" t="s">
        <v>130</v>
      </c>
      <c r="B34" s="87"/>
      <c r="C34" s="87"/>
      <c r="D34" s="87"/>
      <c r="E34" s="19" t="s">
        <v>131</v>
      </c>
      <c r="F34" s="20">
        <v>63500</v>
      </c>
      <c r="G34" s="21">
        <v>31750</v>
      </c>
      <c r="H34" s="21">
        <v>31750</v>
      </c>
      <c r="I34" s="21">
        <f t="shared" si="3"/>
        <v>50</v>
      </c>
      <c r="J34" s="22">
        <f>H34/G34*100</f>
        <v>100</v>
      </c>
    </row>
    <row r="35" spans="1:10" ht="39.75" customHeight="1">
      <c r="A35" s="87" t="s">
        <v>132</v>
      </c>
      <c r="B35" s="87"/>
      <c r="C35" s="87"/>
      <c r="D35" s="87"/>
      <c r="E35" s="19" t="s">
        <v>133</v>
      </c>
      <c r="F35" s="20">
        <v>186200</v>
      </c>
      <c r="G35" s="21">
        <v>92800</v>
      </c>
      <c r="H35" s="21">
        <v>92800</v>
      </c>
      <c r="I35" s="21">
        <f t="shared" si="3"/>
        <v>49.838882921589686</v>
      </c>
      <c r="J35" s="22">
        <f>H35/G35*100</f>
        <v>100</v>
      </c>
    </row>
    <row r="36" spans="1:10" ht="37.5" customHeight="1">
      <c r="A36" s="87" t="s">
        <v>134</v>
      </c>
      <c r="B36" s="88"/>
      <c r="C36" s="88"/>
      <c r="D36" s="88"/>
      <c r="E36" s="19" t="s">
        <v>135</v>
      </c>
      <c r="F36" s="20">
        <v>42667.28</v>
      </c>
      <c r="G36" s="21">
        <v>21845.13</v>
      </c>
      <c r="H36" s="21">
        <v>21845.13</v>
      </c>
      <c r="I36" s="21">
        <f t="shared" si="3"/>
        <v>51.19878745493034</v>
      </c>
      <c r="J36" s="22">
        <f>H36/G36*100</f>
        <v>100</v>
      </c>
    </row>
    <row r="37" spans="1:10" ht="31.5" customHeight="1">
      <c r="A37" s="87" t="s">
        <v>136</v>
      </c>
      <c r="B37" s="87"/>
      <c r="C37" s="87"/>
      <c r="D37" s="87"/>
      <c r="E37" s="19" t="s">
        <v>137</v>
      </c>
      <c r="F37" s="20">
        <v>3604350</v>
      </c>
      <c r="G37" s="21">
        <v>0</v>
      </c>
      <c r="H37" s="21">
        <v>0</v>
      </c>
      <c r="I37" s="21">
        <f t="shared" si="3"/>
        <v>0</v>
      </c>
      <c r="J37" s="22"/>
    </row>
    <row r="38" spans="1:10" ht="40.5" customHeight="1">
      <c r="A38" s="87" t="s">
        <v>79</v>
      </c>
      <c r="B38" s="87"/>
      <c r="C38" s="87"/>
      <c r="D38" s="87"/>
      <c r="E38" s="19" t="s">
        <v>80</v>
      </c>
      <c r="F38" s="20">
        <v>0</v>
      </c>
      <c r="G38" s="21">
        <v>0</v>
      </c>
      <c r="H38" s="21">
        <v>-3053.56</v>
      </c>
      <c r="I38" s="21"/>
      <c r="J38" s="22"/>
    </row>
    <row r="39" spans="1:10" ht="40.5" customHeight="1">
      <c r="A39" s="87" t="s">
        <v>91</v>
      </c>
      <c r="B39" s="87"/>
      <c r="C39" s="87"/>
      <c r="D39" s="87"/>
      <c r="E39" s="19" t="s">
        <v>80</v>
      </c>
      <c r="F39" s="20">
        <v>0</v>
      </c>
      <c r="G39" s="21">
        <v>0</v>
      </c>
      <c r="H39" s="21">
        <v>0</v>
      </c>
      <c r="I39" s="21"/>
      <c r="J39" s="22"/>
    </row>
    <row r="40" spans="1:10" ht="17.25" customHeight="1">
      <c r="A40" s="97" t="s">
        <v>26</v>
      </c>
      <c r="B40" s="97"/>
      <c r="C40" s="97"/>
      <c r="D40" s="97"/>
      <c r="E40" s="97"/>
      <c r="F40" s="25">
        <f>SUM(F32,F8,)</f>
        <v>16888517.28</v>
      </c>
      <c r="G40" s="25">
        <f>SUM(G32,G8,)</f>
        <v>5763395.13</v>
      </c>
      <c r="H40" s="25">
        <f>SUM(H32,H8,)</f>
        <v>5743607.370000001</v>
      </c>
      <c r="I40" s="25">
        <f>H40/F40*100</f>
        <v>34.00894983718784</v>
      </c>
      <c r="J40" s="26">
        <f>H40/G40*100</f>
        <v>99.65666487281085</v>
      </c>
    </row>
    <row r="41" spans="1:10" ht="6.75" customHeight="1">
      <c r="A41" s="10"/>
      <c r="B41" s="10"/>
      <c r="C41" s="10"/>
      <c r="D41" s="10"/>
      <c r="E41" s="11"/>
      <c r="F41" s="11"/>
      <c r="G41" s="10"/>
      <c r="H41" s="13"/>
      <c r="I41" s="13"/>
      <c r="J41" s="10"/>
    </row>
    <row r="42" spans="1:10" ht="12.75" hidden="1">
      <c r="A42" s="10"/>
      <c r="B42" s="10"/>
      <c r="C42" s="10"/>
      <c r="D42" s="10"/>
      <c r="E42" s="11"/>
      <c r="F42" s="11"/>
      <c r="G42" s="27"/>
      <c r="H42" s="28"/>
      <c r="I42" s="28"/>
      <c r="J42" s="27"/>
    </row>
    <row r="43" spans="1:10" ht="12.75" customHeight="1" hidden="1">
      <c r="A43" s="10"/>
      <c r="B43" s="10"/>
      <c r="C43" s="10"/>
      <c r="D43" s="10"/>
      <c r="E43" s="11"/>
      <c r="F43" s="11"/>
      <c r="G43" s="27"/>
      <c r="H43" s="28"/>
      <c r="I43" s="28"/>
      <c r="J43" s="27"/>
    </row>
    <row r="44" spans="1:10" ht="0.75" customHeight="1" hidden="1">
      <c r="A44" s="10"/>
      <c r="B44" s="10"/>
      <c r="C44" s="10"/>
      <c r="D44" s="10"/>
      <c r="E44" s="11"/>
      <c r="F44" s="11"/>
      <c r="G44" s="27"/>
      <c r="H44" s="28"/>
      <c r="I44" s="28"/>
      <c r="J44" s="27"/>
    </row>
    <row r="45" spans="1:10" ht="36" customHeight="1">
      <c r="A45" s="10"/>
      <c r="B45" s="10"/>
      <c r="C45" s="10"/>
      <c r="D45" s="10"/>
      <c r="E45" s="29" t="s">
        <v>3</v>
      </c>
      <c r="F45" s="29"/>
      <c r="G45" s="27"/>
      <c r="H45" s="28"/>
      <c r="I45" s="28"/>
      <c r="J45" s="27"/>
    </row>
    <row r="46" spans="1:10" ht="9.75" customHeight="1">
      <c r="A46" s="10"/>
      <c r="B46" s="10"/>
      <c r="C46" s="10"/>
      <c r="D46" s="10"/>
      <c r="E46" s="11"/>
      <c r="F46" s="11"/>
      <c r="G46" s="27"/>
      <c r="H46" s="28"/>
      <c r="I46" s="13"/>
      <c r="J46" s="16" t="s">
        <v>65</v>
      </c>
    </row>
    <row r="47" spans="1:10" ht="51" customHeight="1">
      <c r="A47" s="83" t="s">
        <v>4</v>
      </c>
      <c r="B47" s="83"/>
      <c r="C47" s="17" t="s">
        <v>5</v>
      </c>
      <c r="D47" s="17" t="s">
        <v>6</v>
      </c>
      <c r="E47" s="84" t="s">
        <v>7</v>
      </c>
      <c r="F47" s="85"/>
      <c r="G47" s="17" t="s">
        <v>201</v>
      </c>
      <c r="H47" s="30" t="s">
        <v>208</v>
      </c>
      <c r="I47" s="30" t="s">
        <v>41</v>
      </c>
      <c r="J47" s="17" t="s">
        <v>43</v>
      </c>
    </row>
    <row r="48" spans="1:10" ht="18.75" customHeight="1">
      <c r="A48" s="76" t="s">
        <v>16</v>
      </c>
      <c r="B48" s="96"/>
      <c r="C48" s="31"/>
      <c r="D48" s="31"/>
      <c r="E48" s="78" t="s">
        <v>8</v>
      </c>
      <c r="F48" s="79"/>
      <c r="G48" s="33">
        <f>G49+G54+G62+G86+G78</f>
        <v>1834535</v>
      </c>
      <c r="H48" s="33">
        <f>H49+H54+H62+H86+H78</f>
        <v>1824845.4300000002</v>
      </c>
      <c r="I48" s="48">
        <f aca="true" t="shared" si="4" ref="I48:I53">G48-H48</f>
        <v>9689.569999999832</v>
      </c>
      <c r="J48" s="32">
        <f aca="true" t="shared" si="5" ref="J48:J70">H48/G48*100</f>
        <v>99.47182419523205</v>
      </c>
    </row>
    <row r="49" spans="1:10" ht="23.25" customHeight="1">
      <c r="A49" s="72" t="s">
        <v>17</v>
      </c>
      <c r="B49" s="73"/>
      <c r="C49" s="36"/>
      <c r="D49" s="36"/>
      <c r="E49" s="64" t="s">
        <v>42</v>
      </c>
      <c r="F49" s="79"/>
      <c r="G49" s="38">
        <f>G52</f>
        <v>222800</v>
      </c>
      <c r="H49" s="38">
        <f>H52</f>
        <v>222795.36</v>
      </c>
      <c r="I49" s="38">
        <f t="shared" si="4"/>
        <v>4.64000000001397</v>
      </c>
      <c r="J49" s="37">
        <f t="shared" si="5"/>
        <v>99.99791741472171</v>
      </c>
    </row>
    <row r="50" spans="1:10" ht="18" customHeight="1">
      <c r="A50" s="62"/>
      <c r="B50" s="63"/>
      <c r="C50" s="41" t="s">
        <v>144</v>
      </c>
      <c r="D50" s="42"/>
      <c r="E50" s="70" t="s">
        <v>94</v>
      </c>
      <c r="F50" s="71"/>
      <c r="G50" s="44">
        <f>G52</f>
        <v>222800</v>
      </c>
      <c r="H50" s="44">
        <f>H52</f>
        <v>222795.36</v>
      </c>
      <c r="I50" s="44">
        <f t="shared" si="4"/>
        <v>4.64000000001397</v>
      </c>
      <c r="J50" s="43">
        <f>H50/G50*100</f>
        <v>99.99791741472171</v>
      </c>
    </row>
    <row r="51" spans="1:10" ht="21.75" customHeight="1">
      <c r="A51" s="62"/>
      <c r="B51" s="63"/>
      <c r="C51" s="41" t="s">
        <v>145</v>
      </c>
      <c r="D51" s="42"/>
      <c r="E51" s="70" t="s">
        <v>95</v>
      </c>
      <c r="F51" s="71"/>
      <c r="G51" s="44">
        <f>G52</f>
        <v>222800</v>
      </c>
      <c r="H51" s="44">
        <f>H52</f>
        <v>222795.36</v>
      </c>
      <c r="I51" s="44">
        <f t="shared" si="4"/>
        <v>4.64000000001397</v>
      </c>
      <c r="J51" s="43">
        <f>H51/G51*100</f>
        <v>99.99791741472171</v>
      </c>
    </row>
    <row r="52" spans="1:10" ht="17.25" customHeight="1">
      <c r="A52" s="62"/>
      <c r="B52" s="63"/>
      <c r="C52" s="41" t="s">
        <v>146</v>
      </c>
      <c r="D52" s="42"/>
      <c r="E52" s="70" t="s">
        <v>9</v>
      </c>
      <c r="F52" s="71"/>
      <c r="G52" s="44">
        <f>G53</f>
        <v>222800</v>
      </c>
      <c r="H52" s="44">
        <f>H53</f>
        <v>222795.36</v>
      </c>
      <c r="I52" s="44">
        <f t="shared" si="4"/>
        <v>4.64000000001397</v>
      </c>
      <c r="J52" s="43">
        <f t="shared" si="5"/>
        <v>99.99791741472171</v>
      </c>
    </row>
    <row r="53" spans="1:10" ht="36.75" customHeight="1">
      <c r="A53" s="39"/>
      <c r="B53" s="40"/>
      <c r="C53" s="45"/>
      <c r="D53" s="45" t="s">
        <v>46</v>
      </c>
      <c r="E53" s="66" t="s">
        <v>99</v>
      </c>
      <c r="F53" s="67"/>
      <c r="G53" s="44">
        <v>222800</v>
      </c>
      <c r="H53" s="44">
        <v>222795.36</v>
      </c>
      <c r="I53" s="44">
        <f t="shared" si="4"/>
        <v>4.64000000001397</v>
      </c>
      <c r="J53" s="43">
        <f t="shared" si="5"/>
        <v>99.99791741472171</v>
      </c>
    </row>
    <row r="54" spans="1:10" ht="35.25" customHeight="1">
      <c r="A54" s="72" t="s">
        <v>18</v>
      </c>
      <c r="B54" s="96"/>
      <c r="C54" s="36"/>
      <c r="D54" s="36"/>
      <c r="E54" s="64" t="s">
        <v>96</v>
      </c>
      <c r="F54" s="79"/>
      <c r="G54" s="38">
        <f>G57+G59</f>
        <v>205626</v>
      </c>
      <c r="H54" s="38">
        <f>H57+H59</f>
        <v>205615.9</v>
      </c>
      <c r="I54" s="38">
        <f>I57+I59</f>
        <v>10.100000000000364</v>
      </c>
      <c r="J54" s="37">
        <f t="shared" si="5"/>
        <v>99.99508816978397</v>
      </c>
    </row>
    <row r="55" spans="1:10" ht="18.75" customHeight="1">
      <c r="A55" s="62"/>
      <c r="B55" s="63"/>
      <c r="C55" s="41" t="s">
        <v>144</v>
      </c>
      <c r="D55" s="42"/>
      <c r="E55" s="70" t="s">
        <v>94</v>
      </c>
      <c r="F55" s="71"/>
      <c r="G55" s="44">
        <f>G56</f>
        <v>205626</v>
      </c>
      <c r="H55" s="44">
        <f>H56</f>
        <v>205615.9</v>
      </c>
      <c r="I55" s="44">
        <f>I56</f>
        <v>10.100000000000364</v>
      </c>
      <c r="J55" s="43">
        <f t="shared" si="5"/>
        <v>99.99508816978397</v>
      </c>
    </row>
    <row r="56" spans="1:10" ht="24.75" customHeight="1">
      <c r="A56" s="62"/>
      <c r="B56" s="63"/>
      <c r="C56" s="41" t="s">
        <v>145</v>
      </c>
      <c r="D56" s="42"/>
      <c r="E56" s="70" t="s">
        <v>95</v>
      </c>
      <c r="F56" s="71"/>
      <c r="G56" s="44">
        <f>G57+G59</f>
        <v>205626</v>
      </c>
      <c r="H56" s="44">
        <f>H57+H59</f>
        <v>205615.9</v>
      </c>
      <c r="I56" s="44">
        <f>I57+I59</f>
        <v>10.100000000000364</v>
      </c>
      <c r="J56" s="43">
        <f>H56/G56*100</f>
        <v>99.99508816978397</v>
      </c>
    </row>
    <row r="57" spans="1:10" ht="18.75" customHeight="1">
      <c r="A57" s="62"/>
      <c r="B57" s="63"/>
      <c r="C57" s="41" t="s">
        <v>147</v>
      </c>
      <c r="D57" s="42"/>
      <c r="E57" s="64" t="s">
        <v>10</v>
      </c>
      <c r="F57" s="65"/>
      <c r="G57" s="44">
        <f>G58</f>
        <v>101970</v>
      </c>
      <c r="H57" s="44">
        <f>H58</f>
        <v>101966.02</v>
      </c>
      <c r="I57" s="44">
        <f>I58</f>
        <v>3.9799999999959255</v>
      </c>
      <c r="J57" s="43">
        <f t="shared" si="5"/>
        <v>99.99609689124253</v>
      </c>
    </row>
    <row r="58" spans="1:10" ht="33" customHeight="1">
      <c r="A58" s="39"/>
      <c r="B58" s="40"/>
      <c r="C58" s="45"/>
      <c r="D58" s="45" t="s">
        <v>46</v>
      </c>
      <c r="E58" s="66" t="s">
        <v>99</v>
      </c>
      <c r="F58" s="67"/>
      <c r="G58" s="44">
        <v>101970</v>
      </c>
      <c r="H58" s="44">
        <v>101966.02</v>
      </c>
      <c r="I58" s="44">
        <f>G58-H58</f>
        <v>3.9799999999959255</v>
      </c>
      <c r="J58" s="43">
        <f t="shared" si="5"/>
        <v>99.99609689124253</v>
      </c>
    </row>
    <row r="59" spans="1:10" ht="18.75" customHeight="1">
      <c r="A59" s="62"/>
      <c r="B59" s="63"/>
      <c r="C59" s="41" t="s">
        <v>148</v>
      </c>
      <c r="D59" s="45"/>
      <c r="E59" s="64" t="s">
        <v>97</v>
      </c>
      <c r="F59" s="65"/>
      <c r="G59" s="44">
        <f>G60+G61</f>
        <v>103656</v>
      </c>
      <c r="H59" s="44">
        <f>H60+H61</f>
        <v>103649.87999999999</v>
      </c>
      <c r="I59" s="44">
        <f>I60+I61</f>
        <v>6.120000000004438</v>
      </c>
      <c r="J59" s="43">
        <f t="shared" si="5"/>
        <v>99.9940958555221</v>
      </c>
    </row>
    <row r="60" spans="1:10" ht="36" customHeight="1">
      <c r="A60" s="39"/>
      <c r="B60" s="40"/>
      <c r="C60" s="45"/>
      <c r="D60" s="45" t="s">
        <v>46</v>
      </c>
      <c r="E60" s="66" t="s">
        <v>99</v>
      </c>
      <c r="F60" s="67"/>
      <c r="G60" s="44">
        <v>101400</v>
      </c>
      <c r="H60" s="44">
        <v>101396.37</v>
      </c>
      <c r="I60" s="44">
        <f>G60-H60</f>
        <v>3.6300000000046566</v>
      </c>
      <c r="J60" s="43">
        <f t="shared" si="5"/>
        <v>99.99642011834318</v>
      </c>
    </row>
    <row r="61" spans="1:10" ht="16.5" customHeight="1">
      <c r="A61" s="39"/>
      <c r="B61" s="40"/>
      <c r="C61" s="42"/>
      <c r="D61" s="45" t="s">
        <v>47</v>
      </c>
      <c r="E61" s="66" t="s">
        <v>98</v>
      </c>
      <c r="F61" s="67"/>
      <c r="G61" s="44">
        <v>2256</v>
      </c>
      <c r="H61" s="44">
        <v>2253.51</v>
      </c>
      <c r="I61" s="44">
        <f>G61-H61</f>
        <v>2.4899999999997817</v>
      </c>
      <c r="J61" s="43">
        <f t="shared" si="5"/>
        <v>99.88962765957447</v>
      </c>
    </row>
    <row r="62" spans="1:10" ht="25.5" customHeight="1">
      <c r="A62" s="72" t="s">
        <v>19</v>
      </c>
      <c r="B62" s="73"/>
      <c r="C62" s="36"/>
      <c r="D62" s="36"/>
      <c r="E62" s="64" t="s">
        <v>39</v>
      </c>
      <c r="F62" s="79"/>
      <c r="G62" s="38">
        <f>G63</f>
        <v>681278</v>
      </c>
      <c r="H62" s="38">
        <f>H63</f>
        <v>680623.1200000001</v>
      </c>
      <c r="I62" s="38">
        <f>G62-H62</f>
        <v>654.8799999998882</v>
      </c>
      <c r="J62" s="37">
        <f t="shared" si="5"/>
        <v>99.90387477652295</v>
      </c>
    </row>
    <row r="63" spans="1:10" ht="18.75" customHeight="1">
      <c r="A63" s="62"/>
      <c r="B63" s="63"/>
      <c r="C63" s="41" t="s">
        <v>144</v>
      </c>
      <c r="D63" s="42"/>
      <c r="E63" s="70" t="s">
        <v>94</v>
      </c>
      <c r="F63" s="71"/>
      <c r="G63" s="44">
        <f>G64+G75+G72</f>
        <v>681278</v>
      </c>
      <c r="H63" s="44">
        <f>H64+H75+H72</f>
        <v>680623.1200000001</v>
      </c>
      <c r="I63" s="44">
        <f>G63-H63</f>
        <v>654.8799999998882</v>
      </c>
      <c r="J63" s="43">
        <f t="shared" si="5"/>
        <v>99.90387477652295</v>
      </c>
    </row>
    <row r="64" spans="1:10" ht="21.75" customHeight="1">
      <c r="A64" s="62"/>
      <c r="B64" s="63"/>
      <c r="C64" s="41" t="s">
        <v>145</v>
      </c>
      <c r="D64" s="42"/>
      <c r="E64" s="70" t="s">
        <v>95</v>
      </c>
      <c r="F64" s="71"/>
      <c r="G64" s="44">
        <f>G65+G70</f>
        <v>649678</v>
      </c>
      <c r="H64" s="44">
        <f>H65+H70</f>
        <v>649623.1200000001</v>
      </c>
      <c r="I64" s="44">
        <f>G64-H64</f>
        <v>54.87999999988824</v>
      </c>
      <c r="J64" s="43">
        <f>H64/G64*100</f>
        <v>99.99155273843353</v>
      </c>
    </row>
    <row r="65" spans="1:10" ht="15" customHeight="1">
      <c r="A65" s="62"/>
      <c r="B65" s="63"/>
      <c r="C65" s="41" t="s">
        <v>148</v>
      </c>
      <c r="D65" s="45"/>
      <c r="E65" s="64" t="s">
        <v>97</v>
      </c>
      <c r="F65" s="65"/>
      <c r="G65" s="44">
        <f>G66+G67+G68</f>
        <v>598578</v>
      </c>
      <c r="H65" s="44">
        <f>H66+H67+H68</f>
        <v>598523.1200000001</v>
      </c>
      <c r="I65" s="44">
        <f>I66+I67+I68</f>
        <v>54.879999999990105</v>
      </c>
      <c r="J65" s="43">
        <f t="shared" si="5"/>
        <v>99.99083160423538</v>
      </c>
    </row>
    <row r="66" spans="1:10" ht="33" customHeight="1">
      <c r="A66" s="62"/>
      <c r="B66" s="63"/>
      <c r="C66" s="42"/>
      <c r="D66" s="45" t="s">
        <v>46</v>
      </c>
      <c r="E66" s="66" t="s">
        <v>99</v>
      </c>
      <c r="F66" s="67"/>
      <c r="G66" s="44">
        <v>462690</v>
      </c>
      <c r="H66" s="44">
        <v>462673.26</v>
      </c>
      <c r="I66" s="44">
        <f>G66-H66</f>
        <v>16.739999999990687</v>
      </c>
      <c r="J66" s="43">
        <f t="shared" si="5"/>
        <v>99.99638202684304</v>
      </c>
    </row>
    <row r="67" spans="1:10" ht="14.25" customHeight="1">
      <c r="A67" s="39"/>
      <c r="B67" s="40"/>
      <c r="C67" s="42"/>
      <c r="D67" s="45" t="s">
        <v>47</v>
      </c>
      <c r="E67" s="66" t="s">
        <v>98</v>
      </c>
      <c r="F67" s="67"/>
      <c r="G67" s="44">
        <v>129347.71</v>
      </c>
      <c r="H67" s="44">
        <v>129309.57</v>
      </c>
      <c r="I67" s="44">
        <f>G67-H67</f>
        <v>38.13999999999942</v>
      </c>
      <c r="J67" s="43">
        <f t="shared" si="5"/>
        <v>99.97051358698195</v>
      </c>
    </row>
    <row r="68" spans="1:10" ht="14.25" customHeight="1">
      <c r="A68" s="39"/>
      <c r="B68" s="40"/>
      <c r="C68" s="42"/>
      <c r="D68" s="45" t="s">
        <v>48</v>
      </c>
      <c r="E68" s="66" t="s">
        <v>55</v>
      </c>
      <c r="F68" s="67"/>
      <c r="G68" s="44">
        <v>6540.29</v>
      </c>
      <c r="H68" s="44">
        <v>6540.29</v>
      </c>
      <c r="I68" s="44">
        <f>G68-H68</f>
        <v>0</v>
      </c>
      <c r="J68" s="43">
        <f t="shared" si="5"/>
        <v>100</v>
      </c>
    </row>
    <row r="69" spans="1:10" ht="51.75" customHeight="1">
      <c r="A69" s="83" t="s">
        <v>4</v>
      </c>
      <c r="B69" s="83"/>
      <c r="C69" s="17" t="s">
        <v>5</v>
      </c>
      <c r="D69" s="17" t="s">
        <v>6</v>
      </c>
      <c r="E69" s="84" t="s">
        <v>7</v>
      </c>
      <c r="F69" s="85"/>
      <c r="G69" s="17" t="s">
        <v>201</v>
      </c>
      <c r="H69" s="30" t="s">
        <v>208</v>
      </c>
      <c r="I69" s="30" t="s">
        <v>41</v>
      </c>
      <c r="J69" s="17" t="s">
        <v>43</v>
      </c>
    </row>
    <row r="70" spans="1:10" ht="57" customHeight="1">
      <c r="A70" s="62"/>
      <c r="B70" s="63"/>
      <c r="C70" s="41" t="s">
        <v>149</v>
      </c>
      <c r="D70" s="42"/>
      <c r="E70" s="82" t="s">
        <v>57</v>
      </c>
      <c r="F70" s="71"/>
      <c r="G70" s="44">
        <f>G71</f>
        <v>51100</v>
      </c>
      <c r="H70" s="44">
        <f>H71</f>
        <v>51100</v>
      </c>
      <c r="I70" s="44">
        <f>I71</f>
        <v>0</v>
      </c>
      <c r="J70" s="43">
        <f t="shared" si="5"/>
        <v>100</v>
      </c>
    </row>
    <row r="71" spans="1:10" ht="16.5" customHeight="1">
      <c r="A71" s="39"/>
      <c r="B71" s="40"/>
      <c r="C71" s="45"/>
      <c r="D71" s="45" t="s">
        <v>36</v>
      </c>
      <c r="E71" s="66" t="s">
        <v>28</v>
      </c>
      <c r="F71" s="67"/>
      <c r="G71" s="44">
        <v>51100</v>
      </c>
      <c r="H71" s="44">
        <v>51100</v>
      </c>
      <c r="I71" s="44">
        <f>G71-H71</f>
        <v>0</v>
      </c>
      <c r="J71" s="43">
        <f>H71/G71*100</f>
        <v>100</v>
      </c>
    </row>
    <row r="72" spans="1:10" ht="36" customHeight="1">
      <c r="A72" s="62"/>
      <c r="B72" s="63"/>
      <c r="C72" s="41" t="s">
        <v>150</v>
      </c>
      <c r="D72" s="42"/>
      <c r="E72" s="82" t="s">
        <v>157</v>
      </c>
      <c r="F72" s="71"/>
      <c r="G72" s="44">
        <f aca="true" t="shared" si="6" ref="G72:I73">G73</f>
        <v>31000</v>
      </c>
      <c r="H72" s="44">
        <f t="shared" si="6"/>
        <v>31000</v>
      </c>
      <c r="I72" s="44">
        <f t="shared" si="6"/>
        <v>0</v>
      </c>
      <c r="J72" s="43">
        <f aca="true" t="shared" si="7" ref="J72:J77">H72/G72*100</f>
        <v>100</v>
      </c>
    </row>
    <row r="73" spans="1:10" ht="15" customHeight="1">
      <c r="A73" s="62"/>
      <c r="B73" s="63"/>
      <c r="C73" s="41" t="s">
        <v>151</v>
      </c>
      <c r="D73" s="42"/>
      <c r="E73" s="82" t="s">
        <v>158</v>
      </c>
      <c r="F73" s="71"/>
      <c r="G73" s="44">
        <f t="shared" si="6"/>
        <v>31000</v>
      </c>
      <c r="H73" s="44">
        <f t="shared" si="6"/>
        <v>31000</v>
      </c>
      <c r="I73" s="44">
        <f t="shared" si="6"/>
        <v>0</v>
      </c>
      <c r="J73" s="43">
        <f t="shared" si="7"/>
        <v>100</v>
      </c>
    </row>
    <row r="74" spans="1:10" ht="15" customHeight="1">
      <c r="A74" s="39"/>
      <c r="B74" s="40"/>
      <c r="C74" s="45"/>
      <c r="D74" s="45" t="s">
        <v>47</v>
      </c>
      <c r="E74" s="66" t="s">
        <v>98</v>
      </c>
      <c r="F74" s="67"/>
      <c r="G74" s="44">
        <v>31000</v>
      </c>
      <c r="H74" s="44">
        <v>31000</v>
      </c>
      <c r="I74" s="44">
        <f>G74-H74</f>
        <v>0</v>
      </c>
      <c r="J74" s="43">
        <f t="shared" si="7"/>
        <v>100</v>
      </c>
    </row>
    <row r="75" spans="1:10" ht="27.75" customHeight="1">
      <c r="A75" s="62"/>
      <c r="B75" s="63"/>
      <c r="C75" s="41" t="s">
        <v>152</v>
      </c>
      <c r="D75" s="42"/>
      <c r="E75" s="82" t="s">
        <v>100</v>
      </c>
      <c r="F75" s="71"/>
      <c r="G75" s="44">
        <f aca="true" t="shared" si="8" ref="G75:I76">G76</f>
        <v>600</v>
      </c>
      <c r="H75" s="44">
        <f t="shared" si="8"/>
        <v>0</v>
      </c>
      <c r="I75" s="44">
        <f t="shared" si="8"/>
        <v>600</v>
      </c>
      <c r="J75" s="43">
        <f t="shared" si="7"/>
        <v>0</v>
      </c>
    </row>
    <row r="76" spans="1:10" ht="15" customHeight="1">
      <c r="A76" s="62"/>
      <c r="B76" s="63"/>
      <c r="C76" s="41" t="s">
        <v>153</v>
      </c>
      <c r="D76" s="42"/>
      <c r="E76" s="82" t="s">
        <v>56</v>
      </c>
      <c r="F76" s="71"/>
      <c r="G76" s="44">
        <f t="shared" si="8"/>
        <v>600</v>
      </c>
      <c r="H76" s="44">
        <f t="shared" si="8"/>
        <v>0</v>
      </c>
      <c r="I76" s="44">
        <f t="shared" si="8"/>
        <v>600</v>
      </c>
      <c r="J76" s="43">
        <f t="shared" si="7"/>
        <v>0</v>
      </c>
    </row>
    <row r="77" spans="1:10" ht="15" customHeight="1">
      <c r="A77" s="39"/>
      <c r="B77" s="40"/>
      <c r="C77" s="45"/>
      <c r="D77" s="45" t="s">
        <v>47</v>
      </c>
      <c r="E77" s="66" t="s">
        <v>98</v>
      </c>
      <c r="F77" s="67"/>
      <c r="G77" s="44">
        <v>600</v>
      </c>
      <c r="H77" s="44">
        <v>0</v>
      </c>
      <c r="I77" s="44">
        <f>G77-H77</f>
        <v>600</v>
      </c>
      <c r="J77" s="43">
        <f t="shared" si="7"/>
        <v>0</v>
      </c>
    </row>
    <row r="78" spans="1:10" ht="25.5" customHeight="1">
      <c r="A78" s="72" t="s">
        <v>44</v>
      </c>
      <c r="B78" s="73"/>
      <c r="C78" s="36"/>
      <c r="D78" s="36"/>
      <c r="E78" s="64" t="s">
        <v>58</v>
      </c>
      <c r="F78" s="79"/>
      <c r="G78" s="38">
        <f>G84+G81</f>
        <v>670021</v>
      </c>
      <c r="H78" s="38">
        <f>H84+H81</f>
        <v>670007.13</v>
      </c>
      <c r="I78" s="38">
        <f>I84+I81</f>
        <v>13.869999999995343</v>
      </c>
      <c r="J78" s="37">
        <f aca="true" t="shared" si="9" ref="J78:J85">H78/G78*100</f>
        <v>99.99792991562951</v>
      </c>
    </row>
    <row r="79" spans="1:10" ht="21" customHeight="1">
      <c r="A79" s="62"/>
      <c r="B79" s="63"/>
      <c r="C79" s="41" t="s">
        <v>144</v>
      </c>
      <c r="D79" s="42"/>
      <c r="E79" s="70" t="s">
        <v>94</v>
      </c>
      <c r="F79" s="71"/>
      <c r="G79" s="44">
        <f>G80</f>
        <v>670021</v>
      </c>
      <c r="H79" s="44">
        <f>H80</f>
        <v>670007.13</v>
      </c>
      <c r="I79" s="44">
        <f aca="true" t="shared" si="10" ref="I79:I85">G79-H79</f>
        <v>13.869999999995343</v>
      </c>
      <c r="J79" s="43">
        <f t="shared" si="9"/>
        <v>99.99792991562951</v>
      </c>
    </row>
    <row r="80" spans="1:10" ht="27" customHeight="1">
      <c r="A80" s="62"/>
      <c r="B80" s="63"/>
      <c r="C80" s="41" t="s">
        <v>145</v>
      </c>
      <c r="D80" s="42"/>
      <c r="E80" s="70" t="s">
        <v>95</v>
      </c>
      <c r="F80" s="71"/>
      <c r="G80" s="44">
        <f>G81+G84</f>
        <v>670021</v>
      </c>
      <c r="H80" s="44">
        <f>H81+H84</f>
        <v>670007.13</v>
      </c>
      <c r="I80" s="44">
        <f t="shared" si="10"/>
        <v>13.869999999995343</v>
      </c>
      <c r="J80" s="43">
        <f t="shared" si="9"/>
        <v>99.99792991562951</v>
      </c>
    </row>
    <row r="81" spans="1:10" ht="21" customHeight="1">
      <c r="A81" s="62"/>
      <c r="B81" s="63"/>
      <c r="C81" s="41" t="s">
        <v>148</v>
      </c>
      <c r="D81" s="45"/>
      <c r="E81" s="64" t="s">
        <v>97</v>
      </c>
      <c r="F81" s="65"/>
      <c r="G81" s="44">
        <f>G83+G82</f>
        <v>616721</v>
      </c>
      <c r="H81" s="44">
        <f>H83+H82</f>
        <v>616707.13</v>
      </c>
      <c r="I81" s="44">
        <f t="shared" si="10"/>
        <v>13.869999999995343</v>
      </c>
      <c r="J81" s="43">
        <f t="shared" si="9"/>
        <v>99.99775100896515</v>
      </c>
    </row>
    <row r="82" spans="1:10" ht="33" customHeight="1">
      <c r="A82" s="39"/>
      <c r="B82" s="40"/>
      <c r="C82" s="45"/>
      <c r="D82" s="45" t="s">
        <v>46</v>
      </c>
      <c r="E82" s="66" t="s">
        <v>99</v>
      </c>
      <c r="F82" s="67"/>
      <c r="G82" s="44">
        <v>577851</v>
      </c>
      <c r="H82" s="44">
        <v>577846.7</v>
      </c>
      <c r="I82" s="44">
        <f t="shared" si="10"/>
        <v>4.300000000046566</v>
      </c>
      <c r="J82" s="43">
        <f t="shared" si="9"/>
        <v>99.99925586353575</v>
      </c>
    </row>
    <row r="83" spans="1:10" ht="15" customHeight="1">
      <c r="A83" s="39"/>
      <c r="B83" s="40"/>
      <c r="C83" s="45"/>
      <c r="D83" s="45" t="s">
        <v>47</v>
      </c>
      <c r="E83" s="66" t="s">
        <v>98</v>
      </c>
      <c r="F83" s="67"/>
      <c r="G83" s="44">
        <v>38870</v>
      </c>
      <c r="H83" s="44">
        <v>38860.43</v>
      </c>
      <c r="I83" s="44">
        <f t="shared" si="10"/>
        <v>9.569999999999709</v>
      </c>
      <c r="J83" s="43">
        <f t="shared" si="9"/>
        <v>99.9753794700283</v>
      </c>
    </row>
    <row r="84" spans="1:10" ht="58.5" customHeight="1">
      <c r="A84" s="62"/>
      <c r="B84" s="63"/>
      <c r="C84" s="41" t="s">
        <v>149</v>
      </c>
      <c r="D84" s="42"/>
      <c r="E84" s="82" t="s">
        <v>57</v>
      </c>
      <c r="F84" s="71"/>
      <c r="G84" s="44">
        <f>G85</f>
        <v>53300</v>
      </c>
      <c r="H84" s="44">
        <f>H85</f>
        <v>53300</v>
      </c>
      <c r="I84" s="44">
        <f t="shared" si="10"/>
        <v>0</v>
      </c>
      <c r="J84" s="43">
        <f t="shared" si="9"/>
        <v>100</v>
      </c>
    </row>
    <row r="85" spans="1:10" ht="15" customHeight="1">
      <c r="A85" s="39"/>
      <c r="B85" s="40"/>
      <c r="C85" s="45"/>
      <c r="D85" s="45" t="s">
        <v>36</v>
      </c>
      <c r="E85" s="66" t="s">
        <v>28</v>
      </c>
      <c r="F85" s="67"/>
      <c r="G85" s="44">
        <v>53300</v>
      </c>
      <c r="H85" s="44">
        <v>53300</v>
      </c>
      <c r="I85" s="44">
        <f t="shared" si="10"/>
        <v>0</v>
      </c>
      <c r="J85" s="43">
        <f t="shared" si="9"/>
        <v>100</v>
      </c>
    </row>
    <row r="86" spans="1:10" ht="21" customHeight="1">
      <c r="A86" s="72" t="s">
        <v>45</v>
      </c>
      <c r="B86" s="73"/>
      <c r="C86" s="36"/>
      <c r="D86" s="36"/>
      <c r="E86" s="64" t="s">
        <v>11</v>
      </c>
      <c r="F86" s="79"/>
      <c r="G86" s="38">
        <f>G87</f>
        <v>54810</v>
      </c>
      <c r="H86" s="46">
        <f>H87</f>
        <v>45803.92</v>
      </c>
      <c r="I86" s="38">
        <f>G86-H86</f>
        <v>9006.080000000002</v>
      </c>
      <c r="J86" s="37">
        <f>H86/G86*100</f>
        <v>83.56854588578726</v>
      </c>
    </row>
    <row r="87" spans="1:10" ht="25.5" customHeight="1">
      <c r="A87" s="62"/>
      <c r="B87" s="63"/>
      <c r="C87" s="41" t="s">
        <v>144</v>
      </c>
      <c r="D87" s="42"/>
      <c r="E87" s="70" t="s">
        <v>94</v>
      </c>
      <c r="F87" s="71"/>
      <c r="G87" s="44">
        <f>G88+G94</f>
        <v>54810</v>
      </c>
      <c r="H87" s="44">
        <f>H88+H94</f>
        <v>45803.92</v>
      </c>
      <c r="I87" s="44">
        <f>G87-H87</f>
        <v>9006.080000000002</v>
      </c>
      <c r="J87" s="43">
        <f>H87/G87*100</f>
        <v>83.56854588578726</v>
      </c>
    </row>
    <row r="88" spans="1:10" ht="37.5" customHeight="1">
      <c r="A88" s="62"/>
      <c r="B88" s="63"/>
      <c r="C88" s="41" t="s">
        <v>150</v>
      </c>
      <c r="D88" s="36"/>
      <c r="E88" s="70" t="s">
        <v>101</v>
      </c>
      <c r="F88" s="89"/>
      <c r="G88" s="44">
        <f>G90+G92</f>
        <v>23060</v>
      </c>
      <c r="H88" s="44">
        <f>H90+H92</f>
        <v>23041</v>
      </c>
      <c r="I88" s="44">
        <f>G88-H88</f>
        <v>19</v>
      </c>
      <c r="J88" s="43">
        <f>H88/G88*100</f>
        <v>99.91760624457936</v>
      </c>
    </row>
    <row r="89" spans="1:10" ht="45" customHeight="1">
      <c r="A89" s="83" t="s">
        <v>4</v>
      </c>
      <c r="B89" s="83"/>
      <c r="C89" s="17" t="s">
        <v>5</v>
      </c>
      <c r="D89" s="17" t="s">
        <v>6</v>
      </c>
      <c r="E89" s="84" t="s">
        <v>7</v>
      </c>
      <c r="F89" s="85"/>
      <c r="G89" s="17" t="s">
        <v>201</v>
      </c>
      <c r="H89" s="30" t="s">
        <v>208</v>
      </c>
      <c r="I89" s="30" t="s">
        <v>41</v>
      </c>
      <c r="J89" s="17" t="s">
        <v>43</v>
      </c>
    </row>
    <row r="90" spans="1:10" ht="33.75" customHeight="1">
      <c r="A90" s="62"/>
      <c r="B90" s="63"/>
      <c r="C90" s="41" t="s">
        <v>154</v>
      </c>
      <c r="D90" s="45"/>
      <c r="E90" s="80" t="s">
        <v>159</v>
      </c>
      <c r="F90" s="81"/>
      <c r="G90" s="44">
        <f>G91</f>
        <v>11470</v>
      </c>
      <c r="H90" s="44">
        <f>H91</f>
        <v>11456</v>
      </c>
      <c r="I90" s="44">
        <f>I91</f>
        <v>14</v>
      </c>
      <c r="J90" s="43">
        <f aca="true" t="shared" si="11" ref="J90:J97">H90/G90*100</f>
        <v>99.87794245858763</v>
      </c>
    </row>
    <row r="91" spans="1:10" ht="18" customHeight="1">
      <c r="A91" s="39"/>
      <c r="B91" s="40"/>
      <c r="C91" s="45"/>
      <c r="D91" s="45" t="s">
        <v>48</v>
      </c>
      <c r="E91" s="66" t="s">
        <v>55</v>
      </c>
      <c r="F91" s="107"/>
      <c r="G91" s="44">
        <v>11470</v>
      </c>
      <c r="H91" s="44">
        <v>11456</v>
      </c>
      <c r="I91" s="44">
        <f>G91-H91</f>
        <v>14</v>
      </c>
      <c r="J91" s="43">
        <f t="shared" si="11"/>
        <v>99.87794245858763</v>
      </c>
    </row>
    <row r="92" spans="1:10" ht="16.5" customHeight="1">
      <c r="A92" s="62"/>
      <c r="B92" s="63"/>
      <c r="C92" s="41" t="s">
        <v>193</v>
      </c>
      <c r="D92" s="45"/>
      <c r="E92" s="80" t="s">
        <v>194</v>
      </c>
      <c r="F92" s="81"/>
      <c r="G92" s="44">
        <f>G93</f>
        <v>11590</v>
      </c>
      <c r="H92" s="44">
        <f>H93</f>
        <v>11585</v>
      </c>
      <c r="I92" s="44">
        <f>I93</f>
        <v>5</v>
      </c>
      <c r="J92" s="43">
        <f>H92/G92*100</f>
        <v>99.95685936151855</v>
      </c>
    </row>
    <row r="93" spans="1:10" ht="18" customHeight="1">
      <c r="A93" s="39"/>
      <c r="B93" s="40"/>
      <c r="C93" s="45"/>
      <c r="D93" s="45" t="s">
        <v>47</v>
      </c>
      <c r="E93" s="66" t="s">
        <v>98</v>
      </c>
      <c r="F93" s="67"/>
      <c r="G93" s="44">
        <v>11590</v>
      </c>
      <c r="H93" s="44">
        <v>11585</v>
      </c>
      <c r="I93" s="44">
        <f>G93-H93</f>
        <v>5</v>
      </c>
      <c r="J93" s="43">
        <f>H93/G93*100</f>
        <v>99.95685936151855</v>
      </c>
    </row>
    <row r="94" spans="1:10" ht="28.5" customHeight="1">
      <c r="A94" s="39"/>
      <c r="B94" s="40"/>
      <c r="C94" s="41" t="s">
        <v>152</v>
      </c>
      <c r="D94" s="42"/>
      <c r="E94" s="82" t="s">
        <v>100</v>
      </c>
      <c r="F94" s="71"/>
      <c r="G94" s="44">
        <f>G95</f>
        <v>31750</v>
      </c>
      <c r="H94" s="44">
        <f>H95</f>
        <v>22762.92</v>
      </c>
      <c r="I94" s="44">
        <f>I95</f>
        <v>3601.2</v>
      </c>
      <c r="J94" s="43">
        <f t="shared" si="11"/>
        <v>71.69423622047245</v>
      </c>
    </row>
    <row r="95" spans="1:10" ht="15" customHeight="1">
      <c r="A95" s="39"/>
      <c r="B95" s="40"/>
      <c r="C95" s="41" t="s">
        <v>155</v>
      </c>
      <c r="D95" s="45"/>
      <c r="E95" s="120" t="s">
        <v>160</v>
      </c>
      <c r="F95" s="121"/>
      <c r="G95" s="44">
        <f>G96+G97</f>
        <v>31750</v>
      </c>
      <c r="H95" s="44">
        <f>H96+H97</f>
        <v>22762.92</v>
      </c>
      <c r="I95" s="44">
        <f>I96</f>
        <v>3601.2</v>
      </c>
      <c r="J95" s="43">
        <f t="shared" si="11"/>
        <v>71.69423622047245</v>
      </c>
    </row>
    <row r="96" spans="1:10" ht="36.75" customHeight="1">
      <c r="A96" s="39"/>
      <c r="B96" s="40"/>
      <c r="C96" s="45"/>
      <c r="D96" s="45" t="s">
        <v>46</v>
      </c>
      <c r="E96" s="66" t="s">
        <v>99</v>
      </c>
      <c r="F96" s="67"/>
      <c r="G96" s="44">
        <v>26850</v>
      </c>
      <c r="H96" s="44">
        <v>21464.12</v>
      </c>
      <c r="I96" s="44">
        <f>I97</f>
        <v>3601.2</v>
      </c>
      <c r="J96" s="43">
        <f t="shared" si="11"/>
        <v>79.94085661080074</v>
      </c>
    </row>
    <row r="97" spans="1:10" ht="15" customHeight="1">
      <c r="A97" s="39"/>
      <c r="B97" s="40"/>
      <c r="C97" s="45"/>
      <c r="D97" s="45" t="s">
        <v>47</v>
      </c>
      <c r="E97" s="66" t="s">
        <v>98</v>
      </c>
      <c r="F97" s="67"/>
      <c r="G97" s="44">
        <v>4900</v>
      </c>
      <c r="H97" s="44">
        <v>1298.8</v>
      </c>
      <c r="I97" s="44">
        <f aca="true" t="shared" si="12" ref="I97:I104">G97-H97</f>
        <v>3601.2</v>
      </c>
      <c r="J97" s="43">
        <f t="shared" si="11"/>
        <v>26.506122448979593</v>
      </c>
    </row>
    <row r="98" spans="1:10" ht="18" customHeight="1">
      <c r="A98" s="76" t="s">
        <v>29</v>
      </c>
      <c r="B98" s="77"/>
      <c r="C98" s="31"/>
      <c r="D98" s="31"/>
      <c r="E98" s="78" t="s">
        <v>30</v>
      </c>
      <c r="F98" s="79"/>
      <c r="G98" s="48">
        <f aca="true" t="shared" si="13" ref="G98:H101">G99</f>
        <v>92800</v>
      </c>
      <c r="H98" s="48">
        <f t="shared" si="13"/>
        <v>92800</v>
      </c>
      <c r="I98" s="38">
        <f t="shared" si="12"/>
        <v>0</v>
      </c>
      <c r="J98" s="47">
        <f aca="true" t="shared" si="14" ref="J98:J104">H98/G98*100</f>
        <v>100</v>
      </c>
    </row>
    <row r="99" spans="1:10" ht="15.75" customHeight="1">
      <c r="A99" s="72" t="s">
        <v>37</v>
      </c>
      <c r="B99" s="73"/>
      <c r="C99" s="36"/>
      <c r="D99" s="36"/>
      <c r="E99" s="64" t="s">
        <v>31</v>
      </c>
      <c r="F99" s="79"/>
      <c r="G99" s="38">
        <f t="shared" si="13"/>
        <v>92800</v>
      </c>
      <c r="H99" s="38">
        <f t="shared" si="13"/>
        <v>92800</v>
      </c>
      <c r="I99" s="38">
        <f t="shared" si="12"/>
        <v>0</v>
      </c>
      <c r="J99" s="37">
        <f t="shared" si="14"/>
        <v>100</v>
      </c>
    </row>
    <row r="100" spans="1:10" ht="18.75" customHeight="1">
      <c r="A100" s="62"/>
      <c r="B100" s="63"/>
      <c r="C100" s="41" t="s">
        <v>144</v>
      </c>
      <c r="D100" s="42"/>
      <c r="E100" s="70" t="s">
        <v>94</v>
      </c>
      <c r="F100" s="71"/>
      <c r="G100" s="44">
        <f t="shared" si="13"/>
        <v>92800</v>
      </c>
      <c r="H100" s="44">
        <f t="shared" si="13"/>
        <v>92800</v>
      </c>
      <c r="I100" s="44">
        <f t="shared" si="12"/>
        <v>0</v>
      </c>
      <c r="J100" s="43">
        <f t="shared" si="14"/>
        <v>100</v>
      </c>
    </row>
    <row r="101" spans="1:10" ht="27" customHeight="1">
      <c r="A101" s="62"/>
      <c r="B101" s="63"/>
      <c r="C101" s="41" t="s">
        <v>152</v>
      </c>
      <c r="D101" s="42"/>
      <c r="E101" s="82" t="s">
        <v>100</v>
      </c>
      <c r="F101" s="71"/>
      <c r="G101" s="44">
        <f t="shared" si="13"/>
        <v>92800</v>
      </c>
      <c r="H101" s="44">
        <f t="shared" si="13"/>
        <v>92800</v>
      </c>
      <c r="I101" s="44">
        <f t="shared" si="12"/>
        <v>0</v>
      </c>
      <c r="J101" s="43">
        <f t="shared" si="14"/>
        <v>100</v>
      </c>
    </row>
    <row r="102" spans="1:10" ht="27" customHeight="1">
      <c r="A102" s="62"/>
      <c r="B102" s="63"/>
      <c r="C102" s="41" t="s">
        <v>156</v>
      </c>
      <c r="D102" s="42"/>
      <c r="E102" s="64" t="s">
        <v>102</v>
      </c>
      <c r="F102" s="65"/>
      <c r="G102" s="44">
        <f>G104+G103</f>
        <v>92800</v>
      </c>
      <c r="H102" s="44">
        <f>H104+H103</f>
        <v>92800</v>
      </c>
      <c r="I102" s="44">
        <f t="shared" si="12"/>
        <v>0</v>
      </c>
      <c r="J102" s="43">
        <f t="shared" si="14"/>
        <v>100</v>
      </c>
    </row>
    <row r="103" spans="1:10" ht="37.5" customHeight="1">
      <c r="A103" s="62"/>
      <c r="B103" s="63"/>
      <c r="C103" s="42"/>
      <c r="D103" s="45" t="s">
        <v>46</v>
      </c>
      <c r="E103" s="66" t="s">
        <v>99</v>
      </c>
      <c r="F103" s="67"/>
      <c r="G103" s="44">
        <v>90344.2</v>
      </c>
      <c r="H103" s="44">
        <v>90344.2</v>
      </c>
      <c r="I103" s="44">
        <f t="shared" si="12"/>
        <v>0</v>
      </c>
      <c r="J103" s="43">
        <f t="shared" si="14"/>
        <v>100</v>
      </c>
    </row>
    <row r="104" spans="1:10" ht="20.25" customHeight="1">
      <c r="A104" s="62"/>
      <c r="B104" s="63"/>
      <c r="C104" s="42"/>
      <c r="D104" s="45" t="s">
        <v>47</v>
      </c>
      <c r="E104" s="66" t="s">
        <v>98</v>
      </c>
      <c r="F104" s="67"/>
      <c r="G104" s="44">
        <v>2455.8</v>
      </c>
      <c r="H104" s="44">
        <v>2455.8</v>
      </c>
      <c r="I104" s="44">
        <f t="shared" si="12"/>
        <v>0</v>
      </c>
      <c r="J104" s="43">
        <f t="shared" si="14"/>
        <v>100</v>
      </c>
    </row>
    <row r="105" spans="1:10" ht="18" customHeight="1">
      <c r="A105" s="76" t="s">
        <v>209</v>
      </c>
      <c r="B105" s="77"/>
      <c r="C105" s="31"/>
      <c r="D105" s="31"/>
      <c r="E105" s="78" t="s">
        <v>213</v>
      </c>
      <c r="F105" s="79"/>
      <c r="G105" s="48">
        <f>G106+G118</f>
        <v>120000</v>
      </c>
      <c r="H105" s="48">
        <f>H106+H118</f>
        <v>120000</v>
      </c>
      <c r="I105" s="38">
        <f>G105-H105</f>
        <v>0</v>
      </c>
      <c r="J105" s="47">
        <f aca="true" t="shared" si="15" ref="J105:J146">H105/G105*100</f>
        <v>100</v>
      </c>
    </row>
    <row r="106" spans="1:10" ht="15.75" customHeight="1">
      <c r="A106" s="72" t="s">
        <v>210</v>
      </c>
      <c r="B106" s="73"/>
      <c r="C106" s="36"/>
      <c r="D106" s="36"/>
      <c r="E106" s="64" t="s">
        <v>224</v>
      </c>
      <c r="F106" s="79"/>
      <c r="G106" s="38">
        <f>SUM(G114+G107)</f>
        <v>120000</v>
      </c>
      <c r="H106" s="38">
        <f>SUM(H114+H107)</f>
        <v>120000</v>
      </c>
      <c r="I106" s="38">
        <f>G106-H106</f>
        <v>0</v>
      </c>
      <c r="J106" s="37">
        <f t="shared" si="15"/>
        <v>100</v>
      </c>
    </row>
    <row r="107" spans="1:10" ht="24.75" customHeight="1">
      <c r="A107" s="62"/>
      <c r="B107" s="63"/>
      <c r="C107" s="41" t="s">
        <v>161</v>
      </c>
      <c r="D107" s="42"/>
      <c r="E107" s="68" t="s">
        <v>107</v>
      </c>
      <c r="F107" s="69"/>
      <c r="G107" s="44">
        <f>G108</f>
        <v>20250</v>
      </c>
      <c r="H107" s="44">
        <f aca="true" t="shared" si="16" ref="H107:H112">H108</f>
        <v>20250</v>
      </c>
      <c r="I107" s="44">
        <f>I109</f>
        <v>0</v>
      </c>
      <c r="J107" s="43">
        <f t="shared" si="15"/>
        <v>100</v>
      </c>
    </row>
    <row r="108" spans="1:10" ht="15" customHeight="1">
      <c r="A108" s="62"/>
      <c r="B108" s="63"/>
      <c r="C108" s="41" t="s">
        <v>225</v>
      </c>
      <c r="D108" s="42"/>
      <c r="E108" s="64" t="s">
        <v>226</v>
      </c>
      <c r="F108" s="65"/>
      <c r="G108" s="44">
        <f>G109</f>
        <v>20250</v>
      </c>
      <c r="H108" s="44">
        <f t="shared" si="16"/>
        <v>20250</v>
      </c>
      <c r="I108" s="44">
        <f>I109</f>
        <v>0</v>
      </c>
      <c r="J108" s="43">
        <f t="shared" si="15"/>
        <v>100</v>
      </c>
    </row>
    <row r="109" spans="1:10" ht="25.5" customHeight="1">
      <c r="A109" s="62"/>
      <c r="B109" s="63"/>
      <c r="C109" s="41" t="s">
        <v>227</v>
      </c>
      <c r="D109" s="42"/>
      <c r="E109" s="64" t="s">
        <v>229</v>
      </c>
      <c r="F109" s="65"/>
      <c r="G109" s="44">
        <f>G110+G112</f>
        <v>20250</v>
      </c>
      <c r="H109" s="44">
        <f t="shared" si="16"/>
        <v>20250</v>
      </c>
      <c r="I109" s="44">
        <f>I110</f>
        <v>0</v>
      </c>
      <c r="J109" s="43">
        <f t="shared" si="15"/>
        <v>100</v>
      </c>
    </row>
    <row r="110" spans="1:10" ht="15.75" customHeight="1">
      <c r="A110" s="62"/>
      <c r="B110" s="63"/>
      <c r="C110" s="41" t="s">
        <v>230</v>
      </c>
      <c r="D110" s="42"/>
      <c r="E110" s="64" t="s">
        <v>231</v>
      </c>
      <c r="F110" s="65"/>
      <c r="G110" s="44">
        <f>G111</f>
        <v>20250</v>
      </c>
      <c r="H110" s="44">
        <f t="shared" si="16"/>
        <v>20250</v>
      </c>
      <c r="I110" s="44">
        <f>I111</f>
        <v>0</v>
      </c>
      <c r="J110" s="43">
        <f t="shared" si="15"/>
        <v>100</v>
      </c>
    </row>
    <row r="111" spans="1:10" ht="15.75" customHeight="1">
      <c r="A111" s="39"/>
      <c r="B111" s="40"/>
      <c r="C111" s="45"/>
      <c r="D111" s="45" t="s">
        <v>47</v>
      </c>
      <c r="E111" s="66" t="s">
        <v>98</v>
      </c>
      <c r="F111" s="67"/>
      <c r="G111" s="44">
        <v>20250</v>
      </c>
      <c r="H111" s="44">
        <v>20250</v>
      </c>
      <c r="I111" s="44">
        <f>G111-H111</f>
        <v>0</v>
      </c>
      <c r="J111" s="43">
        <f t="shared" si="15"/>
        <v>100</v>
      </c>
    </row>
    <row r="112" spans="1:10" ht="12.75" customHeight="1">
      <c r="A112" s="62"/>
      <c r="B112" s="63"/>
      <c r="C112" s="41" t="s">
        <v>232</v>
      </c>
      <c r="D112" s="42"/>
      <c r="E112" s="64" t="s">
        <v>233</v>
      </c>
      <c r="F112" s="65"/>
      <c r="G112" s="44">
        <f>G113</f>
        <v>0</v>
      </c>
      <c r="H112" s="44">
        <f t="shared" si="16"/>
        <v>0</v>
      </c>
      <c r="I112" s="44">
        <f>I113</f>
        <v>0</v>
      </c>
      <c r="J112" s="43" t="e">
        <f t="shared" si="15"/>
        <v>#DIV/0!</v>
      </c>
    </row>
    <row r="113" spans="1:10" ht="15.75" customHeight="1">
      <c r="A113" s="39"/>
      <c r="B113" s="40"/>
      <c r="C113" s="45"/>
      <c r="D113" s="45" t="s">
        <v>47</v>
      </c>
      <c r="E113" s="66" t="s">
        <v>98</v>
      </c>
      <c r="F113" s="67"/>
      <c r="G113" s="44">
        <v>0</v>
      </c>
      <c r="H113" s="44">
        <v>0</v>
      </c>
      <c r="I113" s="44">
        <f>G113-H113</f>
        <v>0</v>
      </c>
      <c r="J113" s="43" t="e">
        <f t="shared" si="15"/>
        <v>#DIV/0!</v>
      </c>
    </row>
    <row r="114" spans="1:10" ht="17.25" customHeight="1">
      <c r="A114" s="62"/>
      <c r="B114" s="63"/>
      <c r="C114" s="41" t="s">
        <v>144</v>
      </c>
      <c r="D114" s="42"/>
      <c r="E114" s="70" t="s">
        <v>94</v>
      </c>
      <c r="F114" s="71"/>
      <c r="G114" s="44">
        <f aca="true" t="shared" si="17" ref="G114:H116">G115</f>
        <v>99750</v>
      </c>
      <c r="H114" s="44">
        <f t="shared" si="17"/>
        <v>99750</v>
      </c>
      <c r="I114" s="44">
        <f>G114-H114</f>
        <v>0</v>
      </c>
      <c r="J114" s="43">
        <f t="shared" si="15"/>
        <v>100</v>
      </c>
    </row>
    <row r="115" spans="1:10" ht="35.25" customHeight="1">
      <c r="A115" s="62"/>
      <c r="B115" s="63"/>
      <c r="C115" s="41" t="s">
        <v>150</v>
      </c>
      <c r="D115" s="42"/>
      <c r="E115" s="64" t="s">
        <v>157</v>
      </c>
      <c r="F115" s="65"/>
      <c r="G115" s="44">
        <f>SUM(G116)</f>
        <v>99750</v>
      </c>
      <c r="H115" s="44">
        <f>SUM(H116)</f>
        <v>99750</v>
      </c>
      <c r="I115" s="44">
        <f>G115-H115</f>
        <v>0</v>
      </c>
      <c r="J115" s="43">
        <f t="shared" si="15"/>
        <v>100</v>
      </c>
    </row>
    <row r="116" spans="1:10" ht="16.5" customHeight="1">
      <c r="A116" s="62"/>
      <c r="B116" s="63"/>
      <c r="C116" s="41" t="s">
        <v>228</v>
      </c>
      <c r="D116" s="42"/>
      <c r="E116" s="64" t="s">
        <v>194</v>
      </c>
      <c r="F116" s="65"/>
      <c r="G116" s="44">
        <f t="shared" si="17"/>
        <v>99750</v>
      </c>
      <c r="H116" s="44">
        <f t="shared" si="17"/>
        <v>99750</v>
      </c>
      <c r="I116" s="44">
        <f>I117</f>
        <v>0</v>
      </c>
      <c r="J116" s="43">
        <f t="shared" si="15"/>
        <v>100</v>
      </c>
    </row>
    <row r="117" spans="1:10" ht="15.75" customHeight="1">
      <c r="A117" s="39"/>
      <c r="B117" s="40"/>
      <c r="C117" s="45"/>
      <c r="D117" s="45" t="s">
        <v>47</v>
      </c>
      <c r="E117" s="66" t="s">
        <v>98</v>
      </c>
      <c r="F117" s="67"/>
      <c r="G117" s="44">
        <v>99750</v>
      </c>
      <c r="H117" s="44">
        <v>99750</v>
      </c>
      <c r="I117" s="44">
        <f>G117-H117</f>
        <v>0</v>
      </c>
      <c r="J117" s="43">
        <f t="shared" si="15"/>
        <v>100</v>
      </c>
    </row>
    <row r="118" spans="1:10" ht="24.75" customHeight="1">
      <c r="A118" s="72" t="s">
        <v>211</v>
      </c>
      <c r="B118" s="73"/>
      <c r="C118" s="36"/>
      <c r="D118" s="36"/>
      <c r="E118" s="64" t="s">
        <v>212</v>
      </c>
      <c r="F118" s="79"/>
      <c r="G118" s="38">
        <f>SUM(G119)</f>
        <v>0</v>
      </c>
      <c r="H118" s="38">
        <f>SUM(H119)</f>
        <v>0</v>
      </c>
      <c r="I118" s="38">
        <f>G118-H118</f>
        <v>0</v>
      </c>
      <c r="J118" s="37" t="e">
        <f t="shared" si="15"/>
        <v>#DIV/0!</v>
      </c>
    </row>
    <row r="119" spans="1:10" ht="60" customHeight="1">
      <c r="A119" s="62"/>
      <c r="B119" s="63"/>
      <c r="C119" s="41" t="s">
        <v>214</v>
      </c>
      <c r="D119" s="42"/>
      <c r="E119" s="64" t="s">
        <v>223</v>
      </c>
      <c r="F119" s="65"/>
      <c r="G119" s="44">
        <f>G120</f>
        <v>0</v>
      </c>
      <c r="H119" s="44">
        <f aca="true" t="shared" si="18" ref="H119:H124">H120</f>
        <v>0</v>
      </c>
      <c r="I119" s="44">
        <f>I121</f>
        <v>0</v>
      </c>
      <c r="J119" s="43" t="e">
        <f t="shared" si="15"/>
        <v>#DIV/0!</v>
      </c>
    </row>
    <row r="120" spans="1:10" ht="49.5" customHeight="1">
      <c r="A120" s="62"/>
      <c r="B120" s="63"/>
      <c r="C120" s="41" t="s">
        <v>216</v>
      </c>
      <c r="D120" s="42"/>
      <c r="E120" s="64" t="s">
        <v>215</v>
      </c>
      <c r="F120" s="65"/>
      <c r="G120" s="44">
        <f>G121</f>
        <v>0</v>
      </c>
      <c r="H120" s="44">
        <f t="shared" si="18"/>
        <v>0</v>
      </c>
      <c r="I120" s="44">
        <f>I121</f>
        <v>0</v>
      </c>
      <c r="J120" s="43" t="e">
        <f t="shared" si="15"/>
        <v>#DIV/0!</v>
      </c>
    </row>
    <row r="121" spans="1:10" ht="48.75" customHeight="1">
      <c r="A121" s="62"/>
      <c r="B121" s="63"/>
      <c r="C121" s="41" t="s">
        <v>218</v>
      </c>
      <c r="D121" s="42"/>
      <c r="E121" s="64" t="s">
        <v>217</v>
      </c>
      <c r="F121" s="65"/>
      <c r="G121" s="44">
        <f>G122+G124</f>
        <v>0</v>
      </c>
      <c r="H121" s="44">
        <f t="shared" si="18"/>
        <v>0</v>
      </c>
      <c r="I121" s="44">
        <f>I122</f>
        <v>0</v>
      </c>
      <c r="J121" s="43" t="e">
        <f t="shared" si="15"/>
        <v>#DIV/0!</v>
      </c>
    </row>
    <row r="122" spans="1:10" ht="25.5" customHeight="1">
      <c r="A122" s="62"/>
      <c r="B122" s="63"/>
      <c r="C122" s="41" t="s">
        <v>220</v>
      </c>
      <c r="D122" s="42"/>
      <c r="E122" s="64" t="s">
        <v>219</v>
      </c>
      <c r="F122" s="65"/>
      <c r="G122" s="44">
        <f>G123</f>
        <v>0</v>
      </c>
      <c r="H122" s="44">
        <f t="shared" si="18"/>
        <v>0</v>
      </c>
      <c r="I122" s="44">
        <f>I123</f>
        <v>0</v>
      </c>
      <c r="J122" s="43" t="e">
        <f t="shared" si="15"/>
        <v>#DIV/0!</v>
      </c>
    </row>
    <row r="123" spans="1:10" ht="15.75" customHeight="1">
      <c r="A123" s="39"/>
      <c r="B123" s="40"/>
      <c r="C123" s="45"/>
      <c r="D123" s="45" t="s">
        <v>47</v>
      </c>
      <c r="E123" s="66" t="s">
        <v>98</v>
      </c>
      <c r="F123" s="67"/>
      <c r="G123" s="44"/>
      <c r="H123" s="44"/>
      <c r="I123" s="44">
        <f>G123-H123</f>
        <v>0</v>
      </c>
      <c r="J123" s="43" t="e">
        <f t="shared" si="15"/>
        <v>#DIV/0!</v>
      </c>
    </row>
    <row r="124" spans="1:10" ht="40.5" customHeight="1">
      <c r="A124" s="62"/>
      <c r="B124" s="63"/>
      <c r="C124" s="41" t="s">
        <v>221</v>
      </c>
      <c r="D124" s="42"/>
      <c r="E124" s="64" t="s">
        <v>222</v>
      </c>
      <c r="F124" s="65"/>
      <c r="G124" s="44">
        <f>G125</f>
        <v>0</v>
      </c>
      <c r="H124" s="44">
        <f t="shared" si="18"/>
        <v>0</v>
      </c>
      <c r="I124" s="44">
        <f>I125</f>
        <v>0</v>
      </c>
      <c r="J124" s="43" t="e">
        <f t="shared" si="15"/>
        <v>#DIV/0!</v>
      </c>
    </row>
    <row r="125" spans="1:10" ht="15.75" customHeight="1">
      <c r="A125" s="39"/>
      <c r="B125" s="40"/>
      <c r="C125" s="45"/>
      <c r="D125" s="45" t="s">
        <v>47</v>
      </c>
      <c r="E125" s="66" t="s">
        <v>98</v>
      </c>
      <c r="F125" s="67"/>
      <c r="G125" s="44"/>
      <c r="H125" s="44"/>
      <c r="I125" s="44">
        <f>G125-H125</f>
        <v>0</v>
      </c>
      <c r="J125" s="43" t="e">
        <f t="shared" si="15"/>
        <v>#DIV/0!</v>
      </c>
    </row>
    <row r="126" spans="1:10" ht="15.75" customHeight="1">
      <c r="A126" s="76" t="s">
        <v>49</v>
      </c>
      <c r="B126" s="77"/>
      <c r="C126" s="31"/>
      <c r="D126" s="31"/>
      <c r="E126" s="90" t="s">
        <v>59</v>
      </c>
      <c r="F126" s="91"/>
      <c r="G126" s="48">
        <f>G127+G138</f>
        <v>658072</v>
      </c>
      <c r="H126" s="48">
        <f>H127+H138</f>
        <v>658066</v>
      </c>
      <c r="I126" s="48">
        <f>I127</f>
        <v>6</v>
      </c>
      <c r="J126" s="47">
        <f t="shared" si="15"/>
        <v>99.99908824566309</v>
      </c>
    </row>
    <row r="127" spans="1:10" ht="15.75" customHeight="1">
      <c r="A127" s="72" t="s">
        <v>50</v>
      </c>
      <c r="B127" s="73"/>
      <c r="C127" s="36"/>
      <c r="D127" s="36"/>
      <c r="E127" s="74" t="s">
        <v>60</v>
      </c>
      <c r="F127" s="67"/>
      <c r="G127" s="38">
        <f>G128</f>
        <v>640072</v>
      </c>
      <c r="H127" s="38">
        <f>H128</f>
        <v>640066</v>
      </c>
      <c r="I127" s="38">
        <f>I128</f>
        <v>6</v>
      </c>
      <c r="J127" s="37">
        <f t="shared" si="15"/>
        <v>99.99906260545688</v>
      </c>
    </row>
    <row r="128" spans="1:10" ht="26.25" customHeight="1">
      <c r="A128" s="62"/>
      <c r="B128" s="63"/>
      <c r="C128" s="41" t="s">
        <v>162</v>
      </c>
      <c r="D128" s="42"/>
      <c r="E128" s="64" t="s">
        <v>103</v>
      </c>
      <c r="F128" s="65"/>
      <c r="G128" s="44">
        <f>G129</f>
        <v>640072</v>
      </c>
      <c r="H128" s="44">
        <f>H129</f>
        <v>640066</v>
      </c>
      <c r="I128" s="44">
        <f>I130</f>
        <v>6</v>
      </c>
      <c r="J128" s="43">
        <f t="shared" si="15"/>
        <v>99.99906260545688</v>
      </c>
    </row>
    <row r="129" spans="1:10" ht="15.75" customHeight="1">
      <c r="A129" s="62"/>
      <c r="B129" s="63"/>
      <c r="C129" s="41" t="s">
        <v>163</v>
      </c>
      <c r="D129" s="42"/>
      <c r="E129" s="64" t="s">
        <v>104</v>
      </c>
      <c r="F129" s="65"/>
      <c r="G129" s="44">
        <f>G130+G135</f>
        <v>640072</v>
      </c>
      <c r="H129" s="44">
        <f>H130+H135</f>
        <v>640066</v>
      </c>
      <c r="I129" s="44">
        <f>I130</f>
        <v>6</v>
      </c>
      <c r="J129" s="43">
        <f t="shared" si="15"/>
        <v>99.99906260545688</v>
      </c>
    </row>
    <row r="130" spans="1:10" ht="25.5" customHeight="1">
      <c r="A130" s="62"/>
      <c r="B130" s="63"/>
      <c r="C130" s="41" t="s">
        <v>164</v>
      </c>
      <c r="D130" s="42"/>
      <c r="E130" s="64" t="s">
        <v>165</v>
      </c>
      <c r="F130" s="65"/>
      <c r="G130" s="44">
        <f>G131+G133</f>
        <v>435072</v>
      </c>
      <c r="H130" s="44">
        <f>H131+H133</f>
        <v>435066</v>
      </c>
      <c r="I130" s="44">
        <f>I131</f>
        <v>6</v>
      </c>
      <c r="J130" s="43">
        <f t="shared" si="15"/>
        <v>99.99862091791704</v>
      </c>
    </row>
    <row r="131" spans="1:10" ht="15.75" customHeight="1">
      <c r="A131" s="62"/>
      <c r="B131" s="63"/>
      <c r="C131" s="41" t="s">
        <v>166</v>
      </c>
      <c r="D131" s="42"/>
      <c r="E131" s="64" t="s">
        <v>167</v>
      </c>
      <c r="F131" s="65"/>
      <c r="G131" s="44">
        <f aca="true" t="shared" si="19" ref="G131:H136">G132</f>
        <v>433960</v>
      </c>
      <c r="H131" s="44">
        <f t="shared" si="19"/>
        <v>433954</v>
      </c>
      <c r="I131" s="44">
        <f>I132</f>
        <v>6</v>
      </c>
      <c r="J131" s="43">
        <f t="shared" si="15"/>
        <v>99.9986173840907</v>
      </c>
    </row>
    <row r="132" spans="1:10" ht="15.75" customHeight="1">
      <c r="A132" s="39"/>
      <c r="B132" s="40"/>
      <c r="C132" s="45"/>
      <c r="D132" s="45" t="s">
        <v>47</v>
      </c>
      <c r="E132" s="66" t="s">
        <v>98</v>
      </c>
      <c r="F132" s="67"/>
      <c r="G132" s="44">
        <v>433960</v>
      </c>
      <c r="H132" s="44">
        <v>433954</v>
      </c>
      <c r="I132" s="44">
        <f>G132-H132</f>
        <v>6</v>
      </c>
      <c r="J132" s="43">
        <f t="shared" si="15"/>
        <v>99.9986173840907</v>
      </c>
    </row>
    <row r="133" spans="1:10" ht="15.75" customHeight="1">
      <c r="A133" s="62"/>
      <c r="B133" s="63"/>
      <c r="C133" s="41" t="s">
        <v>234</v>
      </c>
      <c r="D133" s="42"/>
      <c r="E133" s="64" t="s">
        <v>235</v>
      </c>
      <c r="F133" s="65"/>
      <c r="G133" s="44">
        <f t="shared" si="19"/>
        <v>1112</v>
      </c>
      <c r="H133" s="44">
        <f t="shared" si="19"/>
        <v>1112</v>
      </c>
      <c r="I133" s="44">
        <f>I134</f>
        <v>0</v>
      </c>
      <c r="J133" s="43">
        <f t="shared" si="15"/>
        <v>100</v>
      </c>
    </row>
    <row r="134" spans="1:10" ht="15.75" customHeight="1">
      <c r="A134" s="39"/>
      <c r="B134" s="40"/>
      <c r="C134" s="45"/>
      <c r="D134" s="45" t="s">
        <v>47</v>
      </c>
      <c r="E134" s="66" t="s">
        <v>98</v>
      </c>
      <c r="F134" s="67"/>
      <c r="G134" s="44">
        <v>1112</v>
      </c>
      <c r="H134" s="44">
        <v>1112</v>
      </c>
      <c r="I134" s="44">
        <f>G134-H134</f>
        <v>0</v>
      </c>
      <c r="J134" s="43">
        <f t="shared" si="15"/>
        <v>100</v>
      </c>
    </row>
    <row r="135" spans="1:10" ht="25.5" customHeight="1">
      <c r="A135" s="62"/>
      <c r="B135" s="63"/>
      <c r="C135" s="41" t="s">
        <v>236</v>
      </c>
      <c r="D135" s="42"/>
      <c r="E135" s="64" t="s">
        <v>237</v>
      </c>
      <c r="F135" s="65"/>
      <c r="G135" s="44">
        <f t="shared" si="19"/>
        <v>205000</v>
      </c>
      <c r="H135" s="44">
        <f t="shared" si="19"/>
        <v>205000</v>
      </c>
      <c r="I135" s="44">
        <f>I136</f>
        <v>0</v>
      </c>
      <c r="J135" s="43">
        <f t="shared" si="15"/>
        <v>100</v>
      </c>
    </row>
    <row r="136" spans="1:10" ht="15.75" customHeight="1">
      <c r="A136" s="62"/>
      <c r="B136" s="63"/>
      <c r="C136" s="41" t="s">
        <v>238</v>
      </c>
      <c r="D136" s="42"/>
      <c r="E136" s="64" t="s">
        <v>239</v>
      </c>
      <c r="F136" s="65"/>
      <c r="G136" s="44">
        <f t="shared" si="19"/>
        <v>205000</v>
      </c>
      <c r="H136" s="44">
        <f t="shared" si="19"/>
        <v>205000</v>
      </c>
      <c r="I136" s="44">
        <f>I137</f>
        <v>0</v>
      </c>
      <c r="J136" s="43">
        <f t="shared" si="15"/>
        <v>100</v>
      </c>
    </row>
    <row r="137" spans="1:10" ht="15.75" customHeight="1">
      <c r="A137" s="39"/>
      <c r="B137" s="40"/>
      <c r="C137" s="45"/>
      <c r="D137" s="45" t="s">
        <v>47</v>
      </c>
      <c r="E137" s="66" t="s">
        <v>98</v>
      </c>
      <c r="F137" s="67"/>
      <c r="G137" s="44">
        <v>205000</v>
      </c>
      <c r="H137" s="44">
        <v>205000</v>
      </c>
      <c r="I137" s="44">
        <f>G137-H137</f>
        <v>0</v>
      </c>
      <c r="J137" s="43">
        <f t="shared" si="15"/>
        <v>100</v>
      </c>
    </row>
    <row r="138" spans="1:10" ht="15.75" customHeight="1">
      <c r="A138" s="72" t="s">
        <v>240</v>
      </c>
      <c r="B138" s="73"/>
      <c r="C138" s="36"/>
      <c r="D138" s="36"/>
      <c r="E138" s="74" t="s">
        <v>241</v>
      </c>
      <c r="F138" s="67"/>
      <c r="G138" s="38">
        <f>G139</f>
        <v>18000</v>
      </c>
      <c r="H138" s="38">
        <f>H139</f>
        <v>18000</v>
      </c>
      <c r="I138" s="38">
        <f>I139</f>
        <v>0</v>
      </c>
      <c r="J138" s="37">
        <f t="shared" si="15"/>
        <v>100</v>
      </c>
    </row>
    <row r="139" spans="1:10" ht="17.25" customHeight="1">
      <c r="A139" s="62"/>
      <c r="B139" s="63"/>
      <c r="C139" s="41" t="s">
        <v>144</v>
      </c>
      <c r="D139" s="42"/>
      <c r="E139" s="70" t="s">
        <v>94</v>
      </c>
      <c r="F139" s="71"/>
      <c r="G139" s="44">
        <f aca="true" t="shared" si="20" ref="G139:H141">G140</f>
        <v>18000</v>
      </c>
      <c r="H139" s="44">
        <f t="shared" si="20"/>
        <v>18000</v>
      </c>
      <c r="I139" s="44">
        <f>G139-H139</f>
        <v>0</v>
      </c>
      <c r="J139" s="43">
        <f t="shared" si="15"/>
        <v>100</v>
      </c>
    </row>
    <row r="140" spans="1:10" ht="35.25" customHeight="1">
      <c r="A140" s="62"/>
      <c r="B140" s="63"/>
      <c r="C140" s="41" t="s">
        <v>150</v>
      </c>
      <c r="D140" s="42"/>
      <c r="E140" s="64" t="s">
        <v>157</v>
      </c>
      <c r="F140" s="65"/>
      <c r="G140" s="44">
        <f>SUM(G141)</f>
        <v>18000</v>
      </c>
      <c r="H140" s="44">
        <f>SUM(H141)</f>
        <v>18000</v>
      </c>
      <c r="I140" s="44">
        <f>G140-H140</f>
        <v>0</v>
      </c>
      <c r="J140" s="43">
        <f t="shared" si="15"/>
        <v>100</v>
      </c>
    </row>
    <row r="141" spans="1:10" ht="16.5" customHeight="1">
      <c r="A141" s="62"/>
      <c r="B141" s="63"/>
      <c r="C141" s="41" t="s">
        <v>242</v>
      </c>
      <c r="D141" s="42"/>
      <c r="E141" s="64" t="s">
        <v>243</v>
      </c>
      <c r="F141" s="65"/>
      <c r="G141" s="44">
        <f t="shared" si="20"/>
        <v>18000</v>
      </c>
      <c r="H141" s="44">
        <f t="shared" si="20"/>
        <v>18000</v>
      </c>
      <c r="I141" s="44">
        <f>I142</f>
        <v>0</v>
      </c>
      <c r="J141" s="43">
        <f t="shared" si="15"/>
        <v>100</v>
      </c>
    </row>
    <row r="142" spans="1:10" ht="15.75" customHeight="1">
      <c r="A142" s="39"/>
      <c r="B142" s="40"/>
      <c r="C142" s="45"/>
      <c r="D142" s="45" t="s">
        <v>47</v>
      </c>
      <c r="E142" s="66" t="s">
        <v>98</v>
      </c>
      <c r="F142" s="67"/>
      <c r="G142" s="44">
        <v>18000</v>
      </c>
      <c r="H142" s="44">
        <v>18000</v>
      </c>
      <c r="I142" s="44">
        <f>G142-H142</f>
        <v>0</v>
      </c>
      <c r="J142" s="43">
        <f t="shared" si="15"/>
        <v>100</v>
      </c>
    </row>
    <row r="143" spans="1:10" ht="15.75" customHeight="1">
      <c r="A143" s="76" t="s">
        <v>20</v>
      </c>
      <c r="B143" s="77"/>
      <c r="C143" s="31"/>
      <c r="D143" s="31"/>
      <c r="E143" s="78" t="s">
        <v>12</v>
      </c>
      <c r="F143" s="79"/>
      <c r="G143" s="48">
        <f>G144+G157+G152</f>
        <v>1344694.69</v>
      </c>
      <c r="H143" s="48">
        <f>H144+H157+H152</f>
        <v>1344675.71</v>
      </c>
      <c r="I143" s="48">
        <f>I144+I157</f>
        <v>18.979999999981374</v>
      </c>
      <c r="J143" s="47">
        <f t="shared" si="15"/>
        <v>99.99858852718457</v>
      </c>
    </row>
    <row r="144" spans="1:10" ht="15" customHeight="1">
      <c r="A144" s="72" t="s">
        <v>105</v>
      </c>
      <c r="B144" s="73"/>
      <c r="C144" s="36"/>
      <c r="D144" s="36"/>
      <c r="E144" s="64" t="s">
        <v>106</v>
      </c>
      <c r="F144" s="79"/>
      <c r="G144" s="38">
        <f>G145</f>
        <v>193050</v>
      </c>
      <c r="H144" s="38">
        <f>H145</f>
        <v>193042.62</v>
      </c>
      <c r="I144" s="38">
        <f>G144-H144</f>
        <v>7.380000000004657</v>
      </c>
      <c r="J144" s="47">
        <f t="shared" si="15"/>
        <v>99.99617715617715</v>
      </c>
    </row>
    <row r="145" spans="1:10" ht="23.25" customHeight="1">
      <c r="A145" s="34"/>
      <c r="B145" s="35"/>
      <c r="C145" s="41" t="s">
        <v>144</v>
      </c>
      <c r="D145" s="42"/>
      <c r="E145" s="70" t="s">
        <v>94</v>
      </c>
      <c r="F145" s="71"/>
      <c r="G145" s="44">
        <f>G146</f>
        <v>193050</v>
      </c>
      <c r="H145" s="44">
        <f>H146</f>
        <v>193042.62</v>
      </c>
      <c r="I145" s="44">
        <f>I146</f>
        <v>4.739999999990687</v>
      </c>
      <c r="J145" s="57">
        <f t="shared" si="15"/>
        <v>99.99617715617715</v>
      </c>
    </row>
    <row r="146" spans="1:10" ht="38.25" customHeight="1">
      <c r="A146" s="34"/>
      <c r="B146" s="35"/>
      <c r="C146" s="41" t="s">
        <v>150</v>
      </c>
      <c r="D146" s="36"/>
      <c r="E146" s="70" t="s">
        <v>101</v>
      </c>
      <c r="F146" s="89"/>
      <c r="G146" s="44">
        <f>G150+G148</f>
        <v>193050</v>
      </c>
      <c r="H146" s="44">
        <f>H150+H148</f>
        <v>193042.62</v>
      </c>
      <c r="I146" s="44">
        <f>I150</f>
        <v>4.739999999990687</v>
      </c>
      <c r="J146" s="57">
        <f t="shared" si="15"/>
        <v>99.99617715617715</v>
      </c>
    </row>
    <row r="147" spans="1:10" ht="45" customHeight="1">
      <c r="A147" s="83" t="s">
        <v>4</v>
      </c>
      <c r="B147" s="83"/>
      <c r="C147" s="17" t="s">
        <v>5</v>
      </c>
      <c r="D147" s="17" t="s">
        <v>6</v>
      </c>
      <c r="E147" s="84" t="s">
        <v>7</v>
      </c>
      <c r="F147" s="85"/>
      <c r="G147" s="17" t="s">
        <v>201</v>
      </c>
      <c r="H147" s="30" t="s">
        <v>208</v>
      </c>
      <c r="I147" s="30" t="s">
        <v>41</v>
      </c>
      <c r="J147" s="17" t="s">
        <v>43</v>
      </c>
    </row>
    <row r="148" spans="1:10" ht="18.75" customHeight="1">
      <c r="A148" s="34"/>
      <c r="B148" s="35"/>
      <c r="C148" s="41" t="s">
        <v>244</v>
      </c>
      <c r="D148" s="41"/>
      <c r="E148" s="64" t="s">
        <v>245</v>
      </c>
      <c r="F148" s="75"/>
      <c r="G148" s="44">
        <f>G149</f>
        <v>2260</v>
      </c>
      <c r="H148" s="44">
        <f>H149</f>
        <v>2257.36</v>
      </c>
      <c r="I148" s="44">
        <f>I149</f>
        <v>2.6399999999998727</v>
      </c>
      <c r="J148" s="57">
        <f aca="true" t="shared" si="21" ref="J148:J156">H148/G148*100</f>
        <v>99.88318584070797</v>
      </c>
    </row>
    <row r="149" spans="1:10" ht="16.5" customHeight="1">
      <c r="A149" s="34"/>
      <c r="B149" s="35"/>
      <c r="C149" s="41"/>
      <c r="D149" s="45" t="s">
        <v>47</v>
      </c>
      <c r="E149" s="66" t="s">
        <v>98</v>
      </c>
      <c r="F149" s="67"/>
      <c r="G149" s="44">
        <v>2260</v>
      </c>
      <c r="H149" s="44">
        <v>2257.36</v>
      </c>
      <c r="I149" s="44">
        <f>G149-H149</f>
        <v>2.6399999999998727</v>
      </c>
      <c r="J149" s="57">
        <f t="shared" si="21"/>
        <v>99.88318584070797</v>
      </c>
    </row>
    <row r="150" spans="1:10" ht="40.5" customHeight="1">
      <c r="A150" s="34"/>
      <c r="B150" s="35"/>
      <c r="C150" s="41" t="s">
        <v>168</v>
      </c>
      <c r="D150" s="41"/>
      <c r="E150" s="64" t="s">
        <v>169</v>
      </c>
      <c r="F150" s="75"/>
      <c r="G150" s="44">
        <f>G151</f>
        <v>190790</v>
      </c>
      <c r="H150" s="44">
        <f>H151</f>
        <v>190785.26</v>
      </c>
      <c r="I150" s="44">
        <f>I151</f>
        <v>4.739999999990687</v>
      </c>
      <c r="J150" s="57">
        <f t="shared" si="21"/>
        <v>99.99751559306044</v>
      </c>
    </row>
    <row r="151" spans="1:10" ht="16.5" customHeight="1">
      <c r="A151" s="34"/>
      <c r="B151" s="35"/>
      <c r="C151" s="41"/>
      <c r="D151" s="45" t="s">
        <v>47</v>
      </c>
      <c r="E151" s="66" t="s">
        <v>98</v>
      </c>
      <c r="F151" s="67"/>
      <c r="G151" s="44">
        <v>190790</v>
      </c>
      <c r="H151" s="44">
        <v>190785.26</v>
      </c>
      <c r="I151" s="44">
        <f>G151-H151</f>
        <v>4.739999999990687</v>
      </c>
      <c r="J151" s="57">
        <f t="shared" si="21"/>
        <v>99.99751559306044</v>
      </c>
    </row>
    <row r="152" spans="1:10" ht="15.75" customHeight="1">
      <c r="A152" s="72" t="s">
        <v>246</v>
      </c>
      <c r="B152" s="73"/>
      <c r="C152" s="36"/>
      <c r="D152" s="36"/>
      <c r="E152" s="74" t="s">
        <v>247</v>
      </c>
      <c r="F152" s="67"/>
      <c r="G152" s="38">
        <f aca="true" t="shared" si="22" ref="G152:I155">G153</f>
        <v>582363.02</v>
      </c>
      <c r="H152" s="38">
        <f t="shared" si="22"/>
        <v>582363.02</v>
      </c>
      <c r="I152" s="38">
        <f t="shared" si="22"/>
        <v>0</v>
      </c>
      <c r="J152" s="37">
        <f t="shared" si="21"/>
        <v>100</v>
      </c>
    </row>
    <row r="153" spans="1:10" ht="17.25" customHeight="1">
      <c r="A153" s="62"/>
      <c r="B153" s="63"/>
      <c r="C153" s="41" t="s">
        <v>144</v>
      </c>
      <c r="D153" s="42"/>
      <c r="E153" s="70" t="s">
        <v>94</v>
      </c>
      <c r="F153" s="71"/>
      <c r="G153" s="44">
        <f t="shared" si="22"/>
        <v>582363.02</v>
      </c>
      <c r="H153" s="44">
        <f t="shared" si="22"/>
        <v>582363.02</v>
      </c>
      <c r="I153" s="44">
        <f>G153-H153</f>
        <v>0</v>
      </c>
      <c r="J153" s="43">
        <f t="shared" si="21"/>
        <v>100</v>
      </c>
    </row>
    <row r="154" spans="1:10" ht="35.25" customHeight="1">
      <c r="A154" s="62"/>
      <c r="B154" s="63"/>
      <c r="C154" s="41" t="s">
        <v>150</v>
      </c>
      <c r="D154" s="42"/>
      <c r="E154" s="64" t="s">
        <v>157</v>
      </c>
      <c r="F154" s="65"/>
      <c r="G154" s="44">
        <f>SUM(G155)</f>
        <v>582363.02</v>
      </c>
      <c r="H154" s="44">
        <f>SUM(H155)</f>
        <v>582363.02</v>
      </c>
      <c r="I154" s="44">
        <f>G154-H154</f>
        <v>0</v>
      </c>
      <c r="J154" s="43">
        <f t="shared" si="21"/>
        <v>100</v>
      </c>
    </row>
    <row r="155" spans="1:10" ht="21.75" customHeight="1">
      <c r="A155" s="62"/>
      <c r="B155" s="63"/>
      <c r="C155" s="41" t="s">
        <v>248</v>
      </c>
      <c r="D155" s="42"/>
      <c r="E155" s="64" t="s">
        <v>249</v>
      </c>
      <c r="F155" s="65"/>
      <c r="G155" s="44">
        <f t="shared" si="22"/>
        <v>582363.02</v>
      </c>
      <c r="H155" s="44">
        <f t="shared" si="22"/>
        <v>582363.02</v>
      </c>
      <c r="I155" s="44">
        <f>I156</f>
        <v>0</v>
      </c>
      <c r="J155" s="43">
        <f t="shared" si="21"/>
        <v>100</v>
      </c>
    </row>
    <row r="156" spans="1:10" ht="24.75" customHeight="1">
      <c r="A156" s="39"/>
      <c r="B156" s="40"/>
      <c r="C156" s="45"/>
      <c r="D156" s="45" t="s">
        <v>250</v>
      </c>
      <c r="E156" s="66" t="s">
        <v>251</v>
      </c>
      <c r="F156" s="67"/>
      <c r="G156" s="44">
        <v>582363.02</v>
      </c>
      <c r="H156" s="44">
        <v>582363.02</v>
      </c>
      <c r="I156" s="44">
        <f>G156-H156</f>
        <v>0</v>
      </c>
      <c r="J156" s="43">
        <f t="shared" si="21"/>
        <v>100</v>
      </c>
    </row>
    <row r="157" spans="1:10" ht="16.5" customHeight="1">
      <c r="A157" s="72" t="s">
        <v>38</v>
      </c>
      <c r="B157" s="73"/>
      <c r="C157" s="42"/>
      <c r="D157" s="45"/>
      <c r="E157" s="64" t="s">
        <v>35</v>
      </c>
      <c r="F157" s="86"/>
      <c r="G157" s="38">
        <f>G158+G169</f>
        <v>569281.67</v>
      </c>
      <c r="H157" s="38">
        <f>H158+H169</f>
        <v>569270.0700000001</v>
      </c>
      <c r="I157" s="38">
        <f aca="true" t="shared" si="23" ref="I157:I162">G157-H157</f>
        <v>11.599999999976717</v>
      </c>
      <c r="J157" s="37">
        <f aca="true" t="shared" si="24" ref="J157:J162">H157/G157*100</f>
        <v>99.99796234436988</v>
      </c>
    </row>
    <row r="158" spans="1:10" ht="24.75" customHeight="1">
      <c r="A158" s="34"/>
      <c r="B158" s="35"/>
      <c r="C158" s="41" t="s">
        <v>161</v>
      </c>
      <c r="D158" s="42"/>
      <c r="E158" s="68" t="s">
        <v>107</v>
      </c>
      <c r="F158" s="69"/>
      <c r="G158" s="44">
        <f>G159+G163</f>
        <v>491665</v>
      </c>
      <c r="H158" s="44">
        <f>H159+H163</f>
        <v>491653.4</v>
      </c>
      <c r="I158" s="44">
        <f t="shared" si="23"/>
        <v>11.599999999976717</v>
      </c>
      <c r="J158" s="43">
        <f t="shared" si="24"/>
        <v>99.99764066996838</v>
      </c>
    </row>
    <row r="159" spans="1:10" ht="19.5" customHeight="1">
      <c r="A159" s="34"/>
      <c r="B159" s="35"/>
      <c r="C159" s="41" t="s">
        <v>171</v>
      </c>
      <c r="D159" s="42"/>
      <c r="E159" s="68" t="s">
        <v>108</v>
      </c>
      <c r="F159" s="69"/>
      <c r="G159" s="44">
        <f aca="true" t="shared" si="25" ref="G159:H167">G160</f>
        <v>448670</v>
      </c>
      <c r="H159" s="44">
        <f t="shared" si="25"/>
        <v>448658.4</v>
      </c>
      <c r="I159" s="44">
        <f t="shared" si="23"/>
        <v>11.599999999976717</v>
      </c>
      <c r="J159" s="43">
        <f t="shared" si="24"/>
        <v>99.99741458087236</v>
      </c>
    </row>
    <row r="160" spans="1:10" ht="24.75" customHeight="1">
      <c r="A160" s="34"/>
      <c r="B160" s="35"/>
      <c r="C160" s="41" t="s">
        <v>172</v>
      </c>
      <c r="D160" s="42"/>
      <c r="E160" s="68" t="s">
        <v>170</v>
      </c>
      <c r="F160" s="69"/>
      <c r="G160" s="44">
        <f t="shared" si="25"/>
        <v>448670</v>
      </c>
      <c r="H160" s="44">
        <f t="shared" si="25"/>
        <v>448658.4</v>
      </c>
      <c r="I160" s="44">
        <f>G160-H160</f>
        <v>11.599999999976717</v>
      </c>
      <c r="J160" s="43">
        <f t="shared" si="24"/>
        <v>99.99741458087236</v>
      </c>
    </row>
    <row r="161" spans="1:10" ht="19.5" customHeight="1">
      <c r="A161" s="34"/>
      <c r="B161" s="35"/>
      <c r="C161" s="41" t="s">
        <v>173</v>
      </c>
      <c r="D161" s="42"/>
      <c r="E161" s="68" t="s">
        <v>174</v>
      </c>
      <c r="F161" s="69"/>
      <c r="G161" s="44">
        <f t="shared" si="25"/>
        <v>448670</v>
      </c>
      <c r="H161" s="44">
        <f t="shared" si="25"/>
        <v>448658.4</v>
      </c>
      <c r="I161" s="44">
        <f t="shared" si="23"/>
        <v>11.599999999976717</v>
      </c>
      <c r="J161" s="43">
        <f t="shared" si="24"/>
        <v>99.99741458087236</v>
      </c>
    </row>
    <row r="162" spans="1:10" ht="16.5" customHeight="1">
      <c r="A162" s="34"/>
      <c r="B162" s="35"/>
      <c r="C162" s="42"/>
      <c r="D162" s="45" t="s">
        <v>47</v>
      </c>
      <c r="E162" s="66" t="s">
        <v>98</v>
      </c>
      <c r="F162" s="67"/>
      <c r="G162" s="44">
        <v>448670</v>
      </c>
      <c r="H162" s="44">
        <v>448658.4</v>
      </c>
      <c r="I162" s="44">
        <f t="shared" si="23"/>
        <v>11.599999999976717</v>
      </c>
      <c r="J162" s="43">
        <f t="shared" si="24"/>
        <v>99.99741458087236</v>
      </c>
    </row>
    <row r="163" spans="1:10" ht="17.25" customHeight="1">
      <c r="A163" s="34"/>
      <c r="B163" s="35"/>
      <c r="C163" s="41" t="s">
        <v>252</v>
      </c>
      <c r="D163" s="42"/>
      <c r="E163" s="68" t="s">
        <v>253</v>
      </c>
      <c r="F163" s="69"/>
      <c r="G163" s="44">
        <f>G164</f>
        <v>42995</v>
      </c>
      <c r="H163" s="44">
        <f>H164</f>
        <v>42995</v>
      </c>
      <c r="I163" s="44">
        <f aca="true" t="shared" si="26" ref="I163:I170">G163-H163</f>
        <v>0</v>
      </c>
      <c r="J163" s="43">
        <f aca="true" t="shared" si="27" ref="J163:J172">H163/G163*100</f>
        <v>100</v>
      </c>
    </row>
    <row r="164" spans="1:10" ht="19.5" customHeight="1">
      <c r="A164" s="34"/>
      <c r="B164" s="35"/>
      <c r="C164" s="41" t="s">
        <v>261</v>
      </c>
      <c r="D164" s="42"/>
      <c r="E164" s="68" t="s">
        <v>260</v>
      </c>
      <c r="F164" s="69"/>
      <c r="G164" s="44">
        <f>G165+G167</f>
        <v>42995</v>
      </c>
      <c r="H164" s="44">
        <f>H165+H167</f>
        <v>42995</v>
      </c>
      <c r="I164" s="44">
        <f t="shared" si="26"/>
        <v>0</v>
      </c>
      <c r="J164" s="43">
        <f t="shared" si="27"/>
        <v>100</v>
      </c>
    </row>
    <row r="165" spans="1:10" ht="26.25" customHeight="1">
      <c r="A165" s="34"/>
      <c r="B165" s="35"/>
      <c r="C165" s="41" t="s">
        <v>254</v>
      </c>
      <c r="D165" s="42"/>
      <c r="E165" s="68" t="s">
        <v>255</v>
      </c>
      <c r="F165" s="69"/>
      <c r="G165" s="44">
        <f t="shared" si="25"/>
        <v>34000</v>
      </c>
      <c r="H165" s="44">
        <f t="shared" si="25"/>
        <v>34000</v>
      </c>
      <c r="I165" s="44">
        <f t="shared" si="26"/>
        <v>0</v>
      </c>
      <c r="J165" s="43">
        <f t="shared" si="27"/>
        <v>100</v>
      </c>
    </row>
    <row r="166" spans="1:10" ht="16.5" customHeight="1">
      <c r="A166" s="34"/>
      <c r="B166" s="35"/>
      <c r="C166" s="42"/>
      <c r="D166" s="45" t="s">
        <v>47</v>
      </c>
      <c r="E166" s="66" t="s">
        <v>98</v>
      </c>
      <c r="F166" s="67"/>
      <c r="G166" s="44">
        <v>34000</v>
      </c>
      <c r="H166" s="44">
        <v>34000</v>
      </c>
      <c r="I166" s="44">
        <f t="shared" si="26"/>
        <v>0</v>
      </c>
      <c r="J166" s="43">
        <f t="shared" si="27"/>
        <v>100</v>
      </c>
    </row>
    <row r="167" spans="1:10" ht="18" customHeight="1">
      <c r="A167" s="34"/>
      <c r="B167" s="35"/>
      <c r="C167" s="41" t="s">
        <v>256</v>
      </c>
      <c r="D167" s="42"/>
      <c r="E167" s="68" t="s">
        <v>257</v>
      </c>
      <c r="F167" s="69"/>
      <c r="G167" s="44">
        <f t="shared" si="25"/>
        <v>8995</v>
      </c>
      <c r="H167" s="44">
        <f t="shared" si="25"/>
        <v>8995</v>
      </c>
      <c r="I167" s="44">
        <f t="shared" si="26"/>
        <v>0</v>
      </c>
      <c r="J167" s="43">
        <f t="shared" si="27"/>
        <v>100</v>
      </c>
    </row>
    <row r="168" spans="1:10" ht="16.5" customHeight="1">
      <c r="A168" s="34"/>
      <c r="B168" s="35"/>
      <c r="C168" s="42"/>
      <c r="D168" s="45" t="s">
        <v>47</v>
      </c>
      <c r="E168" s="66" t="s">
        <v>98</v>
      </c>
      <c r="F168" s="67"/>
      <c r="G168" s="44">
        <v>8995</v>
      </c>
      <c r="H168" s="44">
        <v>8995</v>
      </c>
      <c r="I168" s="44">
        <f t="shared" si="26"/>
        <v>0</v>
      </c>
      <c r="J168" s="43">
        <f t="shared" si="27"/>
        <v>100</v>
      </c>
    </row>
    <row r="169" spans="1:10" ht="17.25" customHeight="1">
      <c r="A169" s="62"/>
      <c r="B169" s="63"/>
      <c r="C169" s="41" t="s">
        <v>144</v>
      </c>
      <c r="D169" s="42"/>
      <c r="E169" s="70" t="s">
        <v>94</v>
      </c>
      <c r="F169" s="71"/>
      <c r="G169" s="44">
        <f aca="true" t="shared" si="28" ref="G169:H171">G170</f>
        <v>77616.67</v>
      </c>
      <c r="H169" s="44">
        <f t="shared" si="28"/>
        <v>77616.67</v>
      </c>
      <c r="I169" s="44">
        <f t="shared" si="26"/>
        <v>0</v>
      </c>
      <c r="J169" s="43">
        <f t="shared" si="27"/>
        <v>100</v>
      </c>
    </row>
    <row r="170" spans="1:10" ht="35.25" customHeight="1">
      <c r="A170" s="62"/>
      <c r="B170" s="63"/>
      <c r="C170" s="41" t="s">
        <v>150</v>
      </c>
      <c r="D170" s="42"/>
      <c r="E170" s="64" t="s">
        <v>157</v>
      </c>
      <c r="F170" s="65"/>
      <c r="G170" s="44">
        <f>SUM(G171)</f>
        <v>77616.67</v>
      </c>
      <c r="H170" s="44">
        <f>SUM(H171)</f>
        <v>77616.67</v>
      </c>
      <c r="I170" s="44">
        <f t="shared" si="26"/>
        <v>0</v>
      </c>
      <c r="J170" s="43">
        <f t="shared" si="27"/>
        <v>100</v>
      </c>
    </row>
    <row r="171" spans="1:10" ht="21.75" customHeight="1">
      <c r="A171" s="62"/>
      <c r="B171" s="63"/>
      <c r="C171" s="41" t="s">
        <v>258</v>
      </c>
      <c r="D171" s="42"/>
      <c r="E171" s="64" t="s">
        <v>259</v>
      </c>
      <c r="F171" s="65"/>
      <c r="G171" s="44">
        <f t="shared" si="28"/>
        <v>77616.67</v>
      </c>
      <c r="H171" s="44">
        <f>H172</f>
        <v>77616.67</v>
      </c>
      <c r="I171" s="44">
        <f>I172</f>
        <v>0</v>
      </c>
      <c r="J171" s="43">
        <f t="shared" si="27"/>
        <v>100</v>
      </c>
    </row>
    <row r="172" spans="1:10" ht="21" customHeight="1">
      <c r="A172" s="39"/>
      <c r="B172" s="40"/>
      <c r="C172" s="45"/>
      <c r="D172" s="45" t="s">
        <v>47</v>
      </c>
      <c r="E172" s="66" t="s">
        <v>98</v>
      </c>
      <c r="F172" s="67"/>
      <c r="G172" s="44">
        <v>77616.67</v>
      </c>
      <c r="H172" s="44">
        <v>77616.67</v>
      </c>
      <c r="I172" s="44">
        <f>G172-H172</f>
        <v>0</v>
      </c>
      <c r="J172" s="43">
        <f t="shared" si="27"/>
        <v>100</v>
      </c>
    </row>
    <row r="173" spans="1:10" ht="19.5" customHeight="1">
      <c r="A173" s="76" t="s">
        <v>21</v>
      </c>
      <c r="B173" s="77"/>
      <c r="C173" s="41"/>
      <c r="D173" s="31"/>
      <c r="E173" s="78" t="s">
        <v>61</v>
      </c>
      <c r="F173" s="94"/>
      <c r="G173" s="49">
        <f aca="true" t="shared" si="29" ref="G173:H178">G174</f>
        <v>1190000</v>
      </c>
      <c r="H173" s="50">
        <f t="shared" si="29"/>
        <v>1190000</v>
      </c>
      <c r="I173" s="37">
        <f aca="true" t="shared" si="30" ref="I173:I179">G173-H173</f>
        <v>0</v>
      </c>
      <c r="J173" s="47">
        <f aca="true" t="shared" si="31" ref="J173:J179">H173/G173*100</f>
        <v>100</v>
      </c>
    </row>
    <row r="174" spans="1:10" ht="13.5" customHeight="1">
      <c r="A174" s="72" t="s">
        <v>22</v>
      </c>
      <c r="B174" s="73"/>
      <c r="C174" s="36"/>
      <c r="D174" s="36"/>
      <c r="E174" s="64" t="s">
        <v>13</v>
      </c>
      <c r="F174" s="86"/>
      <c r="G174" s="37">
        <f t="shared" si="29"/>
        <v>1190000</v>
      </c>
      <c r="H174" s="37">
        <f t="shared" si="29"/>
        <v>1190000</v>
      </c>
      <c r="I174" s="37">
        <f t="shared" si="30"/>
        <v>0</v>
      </c>
      <c r="J174" s="37">
        <f t="shared" si="31"/>
        <v>100</v>
      </c>
    </row>
    <row r="175" spans="1:10" ht="32.25" customHeight="1">
      <c r="A175" s="62"/>
      <c r="B175" s="63"/>
      <c r="C175" s="41" t="s">
        <v>176</v>
      </c>
      <c r="D175" s="36"/>
      <c r="E175" s="64" t="s">
        <v>109</v>
      </c>
      <c r="F175" s="86"/>
      <c r="G175" s="44">
        <f t="shared" si="29"/>
        <v>1190000</v>
      </c>
      <c r="H175" s="44">
        <f t="shared" si="29"/>
        <v>1190000</v>
      </c>
      <c r="I175" s="44">
        <f t="shared" si="30"/>
        <v>0</v>
      </c>
      <c r="J175" s="43">
        <f t="shared" si="31"/>
        <v>100</v>
      </c>
    </row>
    <row r="176" spans="1:10" ht="24" customHeight="1">
      <c r="A176" s="62"/>
      <c r="B176" s="63"/>
      <c r="C176" s="41" t="s">
        <v>177</v>
      </c>
      <c r="D176" s="36"/>
      <c r="E176" s="64" t="s">
        <v>175</v>
      </c>
      <c r="F176" s="86"/>
      <c r="G176" s="44">
        <f t="shared" si="29"/>
        <v>1190000</v>
      </c>
      <c r="H176" s="44">
        <f t="shared" si="29"/>
        <v>1190000</v>
      </c>
      <c r="I176" s="44">
        <f t="shared" si="30"/>
        <v>0</v>
      </c>
      <c r="J176" s="43">
        <f t="shared" si="31"/>
        <v>100</v>
      </c>
    </row>
    <row r="177" spans="1:10" ht="42" customHeight="1">
      <c r="A177" s="62"/>
      <c r="B177" s="63"/>
      <c r="C177" s="41" t="s">
        <v>179</v>
      </c>
      <c r="D177" s="36"/>
      <c r="E177" s="64" t="s">
        <v>178</v>
      </c>
      <c r="F177" s="86"/>
      <c r="G177" s="44">
        <f t="shared" si="29"/>
        <v>1190000</v>
      </c>
      <c r="H177" s="44">
        <f t="shared" si="29"/>
        <v>1190000</v>
      </c>
      <c r="I177" s="44">
        <f>G177-H177</f>
        <v>0</v>
      </c>
      <c r="J177" s="43">
        <f>H177/G177*100</f>
        <v>100</v>
      </c>
    </row>
    <row r="178" spans="1:10" ht="30" customHeight="1">
      <c r="A178" s="62"/>
      <c r="B178" s="63"/>
      <c r="C178" s="41" t="s">
        <v>180</v>
      </c>
      <c r="D178" s="36"/>
      <c r="E178" s="64" t="s">
        <v>181</v>
      </c>
      <c r="F178" s="86"/>
      <c r="G178" s="44">
        <f t="shared" si="29"/>
        <v>1190000</v>
      </c>
      <c r="H178" s="44">
        <f t="shared" si="29"/>
        <v>1190000</v>
      </c>
      <c r="I178" s="44">
        <f t="shared" si="30"/>
        <v>0</v>
      </c>
      <c r="J178" s="43">
        <f t="shared" si="31"/>
        <v>100</v>
      </c>
    </row>
    <row r="179" spans="1:10" ht="24.75" customHeight="1">
      <c r="A179" s="39"/>
      <c r="B179" s="40"/>
      <c r="C179" s="45"/>
      <c r="D179" s="45" t="s">
        <v>51</v>
      </c>
      <c r="E179" s="66" t="s">
        <v>62</v>
      </c>
      <c r="F179" s="67"/>
      <c r="G179" s="44">
        <v>1190000</v>
      </c>
      <c r="H179" s="44">
        <v>1190000</v>
      </c>
      <c r="I179" s="44">
        <f t="shared" si="30"/>
        <v>0</v>
      </c>
      <c r="J179" s="43">
        <f t="shared" si="31"/>
        <v>100</v>
      </c>
    </row>
    <row r="180" spans="1:10" ht="18.75" customHeight="1">
      <c r="A180" s="76" t="s">
        <v>23</v>
      </c>
      <c r="B180" s="77"/>
      <c r="C180" s="31"/>
      <c r="D180" s="31"/>
      <c r="E180" s="78" t="s">
        <v>14</v>
      </c>
      <c r="F180" s="94"/>
      <c r="G180" s="48">
        <f>G186+G181</f>
        <v>131887.52</v>
      </c>
      <c r="H180" s="48">
        <f>H186+H181</f>
        <v>131882.38</v>
      </c>
      <c r="I180" s="48">
        <f>I186+I181</f>
        <v>5.139999999999418</v>
      </c>
      <c r="J180" s="47">
        <f>H180/G180*100</f>
        <v>99.99610273966788</v>
      </c>
    </row>
    <row r="181" spans="1:10" ht="18" customHeight="1">
      <c r="A181" s="72" t="s">
        <v>52</v>
      </c>
      <c r="B181" s="73"/>
      <c r="C181" s="36"/>
      <c r="D181" s="36"/>
      <c r="E181" s="74" t="s">
        <v>63</v>
      </c>
      <c r="F181" s="67"/>
      <c r="G181" s="38">
        <f>G184</f>
        <v>99500</v>
      </c>
      <c r="H181" s="38">
        <f>H184</f>
        <v>99494.86</v>
      </c>
      <c r="I181" s="38">
        <f>I184</f>
        <v>5.139999999999418</v>
      </c>
      <c r="J181" s="37">
        <f>H181/G181*100</f>
        <v>99.99483417085428</v>
      </c>
    </row>
    <row r="182" spans="1:10" ht="22.5" customHeight="1">
      <c r="A182" s="62"/>
      <c r="B182" s="63"/>
      <c r="C182" s="41" t="s">
        <v>144</v>
      </c>
      <c r="D182" s="42"/>
      <c r="E182" s="70" t="s">
        <v>94</v>
      </c>
      <c r="F182" s="71"/>
      <c r="G182" s="44">
        <f aca="true" t="shared" si="32" ref="G182:I184">G183</f>
        <v>99500</v>
      </c>
      <c r="H182" s="44">
        <f t="shared" si="32"/>
        <v>99494.86</v>
      </c>
      <c r="I182" s="44">
        <f t="shared" si="32"/>
        <v>5.139999999999418</v>
      </c>
      <c r="J182" s="43">
        <f>H182/G182*100</f>
        <v>99.99483417085428</v>
      </c>
    </row>
    <row r="183" spans="1:10" ht="22.5" customHeight="1">
      <c r="A183" s="62"/>
      <c r="B183" s="63"/>
      <c r="C183" s="41" t="s">
        <v>150</v>
      </c>
      <c r="D183" s="36"/>
      <c r="E183" s="70" t="s">
        <v>101</v>
      </c>
      <c r="F183" s="89"/>
      <c r="G183" s="44">
        <f t="shared" si="32"/>
        <v>99500</v>
      </c>
      <c r="H183" s="44">
        <f t="shared" si="32"/>
        <v>99494.86</v>
      </c>
      <c r="I183" s="44">
        <f t="shared" si="32"/>
        <v>5.139999999999418</v>
      </c>
      <c r="J183" s="43">
        <f>H183/G183*100</f>
        <v>99.99483417085428</v>
      </c>
    </row>
    <row r="184" spans="1:10" ht="35.25" customHeight="1">
      <c r="A184" s="62"/>
      <c r="B184" s="63"/>
      <c r="C184" s="41" t="s">
        <v>182</v>
      </c>
      <c r="D184" s="36"/>
      <c r="E184" s="103" t="s">
        <v>183</v>
      </c>
      <c r="F184" s="71"/>
      <c r="G184" s="44">
        <f t="shared" si="32"/>
        <v>99500</v>
      </c>
      <c r="H184" s="44">
        <f t="shared" si="32"/>
        <v>99494.86</v>
      </c>
      <c r="I184" s="44">
        <f t="shared" si="32"/>
        <v>5.139999999999418</v>
      </c>
      <c r="J184" s="43">
        <f aca="true" t="shared" si="33" ref="J184:J201">H184/G184*100</f>
        <v>99.99483417085428</v>
      </c>
    </row>
    <row r="185" spans="1:10" ht="15" customHeight="1">
      <c r="A185" s="39"/>
      <c r="B185" s="40"/>
      <c r="C185" s="45"/>
      <c r="D185" s="45" t="s">
        <v>53</v>
      </c>
      <c r="E185" s="95" t="s">
        <v>64</v>
      </c>
      <c r="F185" s="67"/>
      <c r="G185" s="44">
        <v>99500</v>
      </c>
      <c r="H185" s="44">
        <v>99494.86</v>
      </c>
      <c r="I185" s="44">
        <f>G185-H185</f>
        <v>5.139999999999418</v>
      </c>
      <c r="J185" s="43">
        <f t="shared" si="33"/>
        <v>99.99483417085428</v>
      </c>
    </row>
    <row r="186" spans="1:10" ht="18.75" customHeight="1">
      <c r="A186" s="72" t="s">
        <v>24</v>
      </c>
      <c r="B186" s="73"/>
      <c r="C186" s="42"/>
      <c r="D186" s="45"/>
      <c r="E186" s="64" t="s">
        <v>15</v>
      </c>
      <c r="F186" s="86"/>
      <c r="G186" s="38">
        <f>G187</f>
        <v>32387.52</v>
      </c>
      <c r="H186" s="38">
        <f>H187</f>
        <v>32387.52</v>
      </c>
      <c r="I186" s="38">
        <f aca="true" t="shared" si="34" ref="I186:I201">G186-H186</f>
        <v>0</v>
      </c>
      <c r="J186" s="37">
        <f t="shared" si="33"/>
        <v>100</v>
      </c>
    </row>
    <row r="187" spans="1:10" ht="19.5" customHeight="1">
      <c r="A187" s="72"/>
      <c r="B187" s="73"/>
      <c r="C187" s="41" t="s">
        <v>144</v>
      </c>
      <c r="D187" s="42"/>
      <c r="E187" s="70" t="s">
        <v>94</v>
      </c>
      <c r="F187" s="71"/>
      <c r="G187" s="44">
        <f>G189+G192</f>
        <v>32387.52</v>
      </c>
      <c r="H187" s="44">
        <f>H189+H192</f>
        <v>32387.52</v>
      </c>
      <c r="I187" s="44">
        <f t="shared" si="34"/>
        <v>0</v>
      </c>
      <c r="J187" s="43">
        <f t="shared" si="33"/>
        <v>100</v>
      </c>
    </row>
    <row r="188" spans="1:10" ht="45" customHeight="1">
      <c r="A188" s="83" t="s">
        <v>4</v>
      </c>
      <c r="B188" s="83"/>
      <c r="C188" s="17" t="s">
        <v>5</v>
      </c>
      <c r="D188" s="17" t="s">
        <v>6</v>
      </c>
      <c r="E188" s="84" t="s">
        <v>7</v>
      </c>
      <c r="F188" s="85"/>
      <c r="G188" s="17" t="s">
        <v>201</v>
      </c>
      <c r="H188" s="30" t="s">
        <v>208</v>
      </c>
      <c r="I188" s="30" t="s">
        <v>41</v>
      </c>
      <c r="J188" s="17" t="s">
        <v>43</v>
      </c>
    </row>
    <row r="189" spans="1:10" ht="33.75" customHeight="1">
      <c r="A189" s="72"/>
      <c r="B189" s="73"/>
      <c r="C189" s="41" t="s">
        <v>150</v>
      </c>
      <c r="D189" s="36"/>
      <c r="E189" s="70" t="s">
        <v>101</v>
      </c>
      <c r="F189" s="89"/>
      <c r="G189" s="44">
        <f>G190</f>
        <v>11142.39</v>
      </c>
      <c r="H189" s="44">
        <f>H190</f>
        <v>11142.39</v>
      </c>
      <c r="I189" s="44">
        <f>G189-H189</f>
        <v>0</v>
      </c>
      <c r="J189" s="43">
        <f t="shared" si="33"/>
        <v>100</v>
      </c>
    </row>
    <row r="190" spans="1:10" ht="27.75" customHeight="1">
      <c r="A190" s="72"/>
      <c r="B190" s="73"/>
      <c r="C190" s="41" t="s">
        <v>185</v>
      </c>
      <c r="D190" s="36"/>
      <c r="E190" s="70" t="s">
        <v>184</v>
      </c>
      <c r="F190" s="89"/>
      <c r="G190" s="44">
        <f>G191</f>
        <v>11142.39</v>
      </c>
      <c r="H190" s="44">
        <f>H191</f>
        <v>11142.39</v>
      </c>
      <c r="I190" s="44">
        <f t="shared" si="34"/>
        <v>0</v>
      </c>
      <c r="J190" s="43">
        <f t="shared" si="33"/>
        <v>100</v>
      </c>
    </row>
    <row r="191" spans="1:10" ht="18" customHeight="1">
      <c r="A191" s="34"/>
      <c r="B191" s="35"/>
      <c r="C191" s="45"/>
      <c r="D191" s="45" t="s">
        <v>36</v>
      </c>
      <c r="E191" s="66" t="s">
        <v>28</v>
      </c>
      <c r="F191" s="67"/>
      <c r="G191" s="44">
        <v>11142.39</v>
      </c>
      <c r="H191" s="44">
        <v>11142.39</v>
      </c>
      <c r="I191" s="44">
        <f t="shared" si="34"/>
        <v>0</v>
      </c>
      <c r="J191" s="43">
        <f t="shared" si="33"/>
        <v>100</v>
      </c>
    </row>
    <row r="192" spans="1:10" ht="31.5" customHeight="1">
      <c r="A192" s="72"/>
      <c r="B192" s="73"/>
      <c r="C192" s="41" t="s">
        <v>152</v>
      </c>
      <c r="D192" s="42"/>
      <c r="E192" s="82" t="s">
        <v>100</v>
      </c>
      <c r="F192" s="71"/>
      <c r="G192" s="44">
        <f>G193</f>
        <v>21245.13</v>
      </c>
      <c r="H192" s="44">
        <f>H193</f>
        <v>21245.13</v>
      </c>
      <c r="I192" s="44">
        <f t="shared" si="34"/>
        <v>0</v>
      </c>
      <c r="J192" s="43">
        <f>H192/G192*100</f>
        <v>100</v>
      </c>
    </row>
    <row r="193" spans="1:10" ht="62.25" customHeight="1">
      <c r="A193" s="72"/>
      <c r="B193" s="73"/>
      <c r="C193" s="41" t="s">
        <v>187</v>
      </c>
      <c r="D193" s="42"/>
      <c r="E193" s="82" t="s">
        <v>186</v>
      </c>
      <c r="F193" s="71"/>
      <c r="G193" s="44">
        <f>G194</f>
        <v>21245.13</v>
      </c>
      <c r="H193" s="44">
        <f>H194</f>
        <v>21245.13</v>
      </c>
      <c r="I193" s="44">
        <f>G193-H193</f>
        <v>0</v>
      </c>
      <c r="J193" s="43">
        <f t="shared" si="33"/>
        <v>100</v>
      </c>
    </row>
    <row r="194" spans="1:10" ht="23.25" customHeight="1">
      <c r="A194" s="34"/>
      <c r="B194" s="35"/>
      <c r="C194" s="45"/>
      <c r="D194" s="45" t="s">
        <v>51</v>
      </c>
      <c r="E194" s="66" t="s">
        <v>62</v>
      </c>
      <c r="F194" s="67"/>
      <c r="G194" s="44">
        <v>21245.13</v>
      </c>
      <c r="H194" s="44">
        <v>21245.13</v>
      </c>
      <c r="I194" s="44">
        <f>G194-H194</f>
        <v>0</v>
      </c>
      <c r="J194" s="43">
        <f t="shared" si="33"/>
        <v>100</v>
      </c>
    </row>
    <row r="195" spans="1:10" ht="17.25" customHeight="1">
      <c r="A195" s="76" t="s">
        <v>27</v>
      </c>
      <c r="B195" s="77"/>
      <c r="C195" s="31"/>
      <c r="D195" s="31"/>
      <c r="E195" s="78" t="s">
        <v>66</v>
      </c>
      <c r="F195" s="94"/>
      <c r="G195" s="48">
        <f aca="true" t="shared" si="35" ref="G195:H200">G196</f>
        <v>464800</v>
      </c>
      <c r="H195" s="48">
        <f t="shared" si="35"/>
        <v>464800</v>
      </c>
      <c r="I195" s="38">
        <f t="shared" si="34"/>
        <v>0</v>
      </c>
      <c r="J195" s="47">
        <f t="shared" si="33"/>
        <v>100</v>
      </c>
    </row>
    <row r="196" spans="1:10" ht="14.25" customHeight="1">
      <c r="A196" s="72" t="s">
        <v>54</v>
      </c>
      <c r="B196" s="73"/>
      <c r="C196" s="36"/>
      <c r="D196" s="36"/>
      <c r="E196" s="64" t="s">
        <v>67</v>
      </c>
      <c r="F196" s="86"/>
      <c r="G196" s="38">
        <f t="shared" si="35"/>
        <v>464800</v>
      </c>
      <c r="H196" s="38">
        <f t="shared" si="35"/>
        <v>464800</v>
      </c>
      <c r="I196" s="38">
        <f t="shared" si="34"/>
        <v>0</v>
      </c>
      <c r="J196" s="37">
        <f t="shared" si="33"/>
        <v>100</v>
      </c>
    </row>
    <row r="197" spans="1:10" ht="31.5" customHeight="1">
      <c r="A197" s="62"/>
      <c r="B197" s="63"/>
      <c r="C197" s="41" t="s">
        <v>176</v>
      </c>
      <c r="D197" s="36"/>
      <c r="E197" s="64" t="s">
        <v>109</v>
      </c>
      <c r="F197" s="86"/>
      <c r="G197" s="44">
        <f t="shared" si="35"/>
        <v>464800</v>
      </c>
      <c r="H197" s="44">
        <f t="shared" si="35"/>
        <v>464800</v>
      </c>
      <c r="I197" s="44">
        <f t="shared" si="34"/>
        <v>0</v>
      </c>
      <c r="J197" s="43">
        <f t="shared" si="33"/>
        <v>100</v>
      </c>
    </row>
    <row r="198" spans="1:10" ht="23.25" customHeight="1">
      <c r="A198" s="62"/>
      <c r="B198" s="63"/>
      <c r="C198" s="41" t="s">
        <v>188</v>
      </c>
      <c r="D198" s="36"/>
      <c r="E198" s="64" t="s">
        <v>110</v>
      </c>
      <c r="F198" s="86"/>
      <c r="G198" s="44">
        <f t="shared" si="35"/>
        <v>464800</v>
      </c>
      <c r="H198" s="44">
        <f t="shared" si="35"/>
        <v>464800</v>
      </c>
      <c r="I198" s="44">
        <f t="shared" si="34"/>
        <v>0</v>
      </c>
      <c r="J198" s="43">
        <f>H198/G198*100</f>
        <v>100</v>
      </c>
    </row>
    <row r="199" spans="1:10" ht="24.75" customHeight="1">
      <c r="A199" s="62"/>
      <c r="B199" s="63"/>
      <c r="C199" s="41" t="s">
        <v>190</v>
      </c>
      <c r="D199" s="36"/>
      <c r="E199" s="64" t="s">
        <v>189</v>
      </c>
      <c r="F199" s="86"/>
      <c r="G199" s="44">
        <f t="shared" si="35"/>
        <v>464800</v>
      </c>
      <c r="H199" s="44">
        <f t="shared" si="35"/>
        <v>464800</v>
      </c>
      <c r="I199" s="44">
        <f>G199-H199</f>
        <v>0</v>
      </c>
      <c r="J199" s="43">
        <f>H199/G199*100</f>
        <v>100</v>
      </c>
    </row>
    <row r="200" spans="1:10" ht="30" customHeight="1">
      <c r="A200" s="62"/>
      <c r="B200" s="63"/>
      <c r="C200" s="41" t="s">
        <v>191</v>
      </c>
      <c r="D200" s="36"/>
      <c r="E200" s="64" t="s">
        <v>192</v>
      </c>
      <c r="F200" s="86"/>
      <c r="G200" s="44">
        <f t="shared" si="35"/>
        <v>464800</v>
      </c>
      <c r="H200" s="44">
        <f t="shared" si="35"/>
        <v>464800</v>
      </c>
      <c r="I200" s="44">
        <f t="shared" si="34"/>
        <v>0</v>
      </c>
      <c r="J200" s="43">
        <f t="shared" si="33"/>
        <v>100</v>
      </c>
    </row>
    <row r="201" spans="1:10" ht="25.5" customHeight="1">
      <c r="A201" s="39"/>
      <c r="B201" s="40"/>
      <c r="C201" s="45"/>
      <c r="D201" s="45" t="s">
        <v>51</v>
      </c>
      <c r="E201" s="66" t="s">
        <v>62</v>
      </c>
      <c r="F201" s="67"/>
      <c r="G201" s="44">
        <v>464800</v>
      </c>
      <c r="H201" s="44">
        <v>464800</v>
      </c>
      <c r="I201" s="44">
        <f t="shared" si="34"/>
        <v>0</v>
      </c>
      <c r="J201" s="43">
        <f t="shared" si="33"/>
        <v>100</v>
      </c>
    </row>
    <row r="202" spans="1:10" ht="17.25" customHeight="1">
      <c r="A202" s="98" t="s">
        <v>32</v>
      </c>
      <c r="B202" s="99"/>
      <c r="C202" s="99"/>
      <c r="D202" s="99"/>
      <c r="E202" s="99"/>
      <c r="F202" s="100"/>
      <c r="G202" s="50">
        <f>G48+G143+G173+G180+G195+G126+G98+G105</f>
        <v>5836789.209999999</v>
      </c>
      <c r="H202" s="50">
        <f>H48+H143+H173+H180+H195+H126+H98+H105</f>
        <v>5827069.5200000005</v>
      </c>
      <c r="I202" s="50">
        <f>G202-H202</f>
        <v>9719.689999998547</v>
      </c>
      <c r="J202" s="47">
        <f>H202/G202*100</f>
        <v>99.83347539802627</v>
      </c>
    </row>
    <row r="203" spans="1:10" ht="15.75" customHeight="1">
      <c r="A203" s="98" t="s">
        <v>33</v>
      </c>
      <c r="B203" s="101"/>
      <c r="C203" s="101"/>
      <c r="D203" s="101"/>
      <c r="E203" s="101"/>
      <c r="F203" s="102"/>
      <c r="G203" s="50">
        <f>G40-G202</f>
        <v>-73394.07999999914</v>
      </c>
      <c r="H203" s="50">
        <f>H40-H202</f>
        <v>-83462.14999999944</v>
      </c>
      <c r="I203" s="58"/>
      <c r="J203" s="51"/>
    </row>
    <row r="204" spans="1:10" ht="18.75" customHeight="1">
      <c r="A204" s="117" t="s">
        <v>195</v>
      </c>
      <c r="B204" s="118"/>
      <c r="C204" s="118"/>
      <c r="D204" s="119"/>
      <c r="E204" s="115" t="s">
        <v>34</v>
      </c>
      <c r="F204" s="115"/>
      <c r="G204" s="61">
        <f>G205+G206</f>
        <v>73394.08000000007</v>
      </c>
      <c r="H204" s="48">
        <f>H205+H206</f>
        <v>83462.14999999944</v>
      </c>
      <c r="I204" s="59"/>
      <c r="J204" s="60"/>
    </row>
    <row r="205" spans="1:10" ht="12.75">
      <c r="A205" s="114" t="s">
        <v>196</v>
      </c>
      <c r="B205" s="114"/>
      <c r="C205" s="114"/>
      <c r="D205" s="114"/>
      <c r="E205" s="116" t="s">
        <v>197</v>
      </c>
      <c r="F205" s="116"/>
      <c r="G205" s="55">
        <v>-5763395.13</v>
      </c>
      <c r="H205" s="56">
        <v>-5743607.37</v>
      </c>
      <c r="I205" s="59"/>
      <c r="J205" s="60"/>
    </row>
    <row r="206" spans="1:10" ht="12.75">
      <c r="A206" s="114" t="s">
        <v>198</v>
      </c>
      <c r="B206" s="114"/>
      <c r="C206" s="114"/>
      <c r="D206" s="114"/>
      <c r="E206" s="116" t="s">
        <v>199</v>
      </c>
      <c r="F206" s="116"/>
      <c r="G206" s="55">
        <v>5836789.21</v>
      </c>
      <c r="H206" s="56">
        <v>5827069.52</v>
      </c>
      <c r="I206" s="59"/>
      <c r="J206" s="60"/>
    </row>
    <row r="207" spans="7:10" ht="12.75">
      <c r="G207" s="4"/>
      <c r="H207" s="5"/>
      <c r="I207" s="5"/>
      <c r="J207" s="6"/>
    </row>
    <row r="208" spans="7:10" ht="12.75">
      <c r="G208" s="4"/>
      <c r="H208" s="5"/>
      <c r="I208" s="5"/>
      <c r="J208" s="6"/>
    </row>
    <row r="209" spans="7:10" ht="12.75">
      <c r="G209" s="4"/>
      <c r="H209" s="5"/>
      <c r="I209" s="5"/>
      <c r="J209" s="7"/>
    </row>
    <row r="210" spans="7:10" ht="12.75">
      <c r="G210" s="4"/>
      <c r="H210" s="5"/>
      <c r="I210" s="5"/>
      <c r="J210" s="7"/>
    </row>
    <row r="211" spans="7:10" ht="12.75">
      <c r="G211" s="4"/>
      <c r="H211" s="5"/>
      <c r="I211" s="5"/>
      <c r="J211" s="7"/>
    </row>
    <row r="212" spans="7:10" ht="12.75">
      <c r="G212" s="4"/>
      <c r="H212" s="5"/>
      <c r="I212" s="5"/>
      <c r="J212" s="7"/>
    </row>
    <row r="213" spans="7:10" ht="12.75">
      <c r="G213" s="4"/>
      <c r="H213" s="5"/>
      <c r="I213" s="5"/>
      <c r="J213" s="7"/>
    </row>
    <row r="214" spans="7:10" ht="12.75">
      <c r="G214" s="4"/>
      <c r="H214" s="5"/>
      <c r="I214" s="5"/>
      <c r="J214" s="7"/>
    </row>
    <row r="215" spans="7:10" ht="12.75">
      <c r="G215" s="4"/>
      <c r="H215" s="5"/>
      <c r="I215" s="5"/>
      <c r="J215" s="7"/>
    </row>
    <row r="216" spans="7:10" ht="12.75">
      <c r="G216" s="4"/>
      <c r="H216" s="5"/>
      <c r="I216" s="5"/>
      <c r="J216" s="7"/>
    </row>
    <row r="217" spans="7:10" ht="12.75">
      <c r="G217" s="4"/>
      <c r="H217" s="5"/>
      <c r="I217" s="5"/>
      <c r="J217" s="7"/>
    </row>
    <row r="218" spans="7:10" ht="12.75">
      <c r="G218" s="4"/>
      <c r="H218" s="5"/>
      <c r="I218" s="5"/>
      <c r="J218" s="7"/>
    </row>
    <row r="219" spans="7:10" ht="12.75">
      <c r="G219" s="4"/>
      <c r="H219" s="5"/>
      <c r="I219" s="5"/>
      <c r="J219" s="7"/>
    </row>
    <row r="220" spans="7:10" ht="12.75">
      <c r="G220" s="4"/>
      <c r="H220" s="5"/>
      <c r="I220" s="5"/>
      <c r="J220" s="7"/>
    </row>
    <row r="221" spans="7:10" ht="12.75">
      <c r="G221" s="4"/>
      <c r="H221" s="5"/>
      <c r="I221" s="5"/>
      <c r="J221" s="7"/>
    </row>
    <row r="222" spans="7:10" ht="12.75">
      <c r="G222" s="4"/>
      <c r="H222" s="5"/>
      <c r="I222" s="5"/>
      <c r="J222" s="7"/>
    </row>
    <row r="223" spans="7:10" ht="12.75">
      <c r="G223" s="4"/>
      <c r="H223" s="5"/>
      <c r="I223" s="5"/>
      <c r="J223" s="7"/>
    </row>
    <row r="224" spans="7:10" ht="12.75">
      <c r="G224" s="4"/>
      <c r="H224" s="5"/>
      <c r="I224" s="5"/>
      <c r="J224" s="7"/>
    </row>
    <row r="225" spans="7:10" ht="12.75">
      <c r="G225" s="4"/>
      <c r="H225" s="5"/>
      <c r="I225" s="5"/>
      <c r="J225" s="7"/>
    </row>
    <row r="226" spans="7:10" ht="12.75">
      <c r="G226" s="4"/>
      <c r="H226" s="5"/>
      <c r="I226" s="5"/>
      <c r="J226" s="7"/>
    </row>
    <row r="227" spans="7:10" ht="12.75">
      <c r="G227" s="4"/>
      <c r="H227" s="5"/>
      <c r="I227" s="5"/>
      <c r="J227" s="7"/>
    </row>
    <row r="228" spans="7:10" ht="12.75">
      <c r="G228" s="4"/>
      <c r="H228" s="5"/>
      <c r="I228" s="5"/>
      <c r="J228" s="7"/>
    </row>
    <row r="229" spans="7:10" ht="12.75">
      <c r="G229" s="4"/>
      <c r="H229" s="5"/>
      <c r="I229" s="5"/>
      <c r="J229" s="7"/>
    </row>
    <row r="230" spans="7:10" ht="12.75">
      <c r="G230" s="4"/>
      <c r="H230" s="5"/>
      <c r="I230" s="5"/>
      <c r="J230" s="7"/>
    </row>
    <row r="231" spans="7:10" ht="12.75">
      <c r="G231" s="4"/>
      <c r="H231" s="5"/>
      <c r="I231" s="5"/>
      <c r="J231" s="7"/>
    </row>
    <row r="232" spans="7:10" ht="12.75">
      <c r="G232" s="4"/>
      <c r="H232" s="5"/>
      <c r="I232" s="5"/>
      <c r="J232" s="7"/>
    </row>
    <row r="233" spans="7:10" ht="12.75">
      <c r="G233" s="4"/>
      <c r="H233" s="5"/>
      <c r="I233" s="5"/>
      <c r="J233" s="7"/>
    </row>
    <row r="234" spans="7:10" ht="12.75">
      <c r="G234" s="4"/>
      <c r="H234" s="5"/>
      <c r="I234" s="5"/>
      <c r="J234" s="7"/>
    </row>
    <row r="235" spans="7:10" ht="12.75">
      <c r="G235" s="4"/>
      <c r="H235" s="5"/>
      <c r="I235" s="5"/>
      <c r="J235" s="7"/>
    </row>
    <row r="236" spans="7:10" ht="12.75">
      <c r="G236" s="4"/>
      <c r="H236" s="5"/>
      <c r="I236" s="5"/>
      <c r="J236" s="7"/>
    </row>
    <row r="237" spans="7:10" ht="12.75">
      <c r="G237" s="4"/>
      <c r="H237" s="5"/>
      <c r="I237" s="5"/>
      <c r="J237" s="7"/>
    </row>
    <row r="238" spans="7:10" ht="12.75">
      <c r="G238" s="4"/>
      <c r="H238" s="5"/>
      <c r="I238" s="5"/>
      <c r="J238" s="7"/>
    </row>
    <row r="239" spans="7:10" ht="12.75">
      <c r="G239" s="4"/>
      <c r="H239" s="5"/>
      <c r="I239" s="5"/>
      <c r="J239" s="7"/>
    </row>
    <row r="240" spans="7:10" ht="12.75">
      <c r="G240" s="4"/>
      <c r="H240" s="5"/>
      <c r="I240" s="5"/>
      <c r="J240" s="7"/>
    </row>
    <row r="241" spans="7:10" ht="12.75">
      <c r="G241" s="4"/>
      <c r="H241" s="5"/>
      <c r="I241" s="5"/>
      <c r="J241" s="7"/>
    </row>
    <row r="242" spans="7:10" ht="12.75">
      <c r="G242" s="4"/>
      <c r="H242" s="5"/>
      <c r="I242" s="5"/>
      <c r="J242" s="7"/>
    </row>
    <row r="243" spans="7:10" ht="12.75">
      <c r="G243" s="4"/>
      <c r="H243" s="5"/>
      <c r="I243" s="5"/>
      <c r="J243" s="7"/>
    </row>
    <row r="244" spans="7:10" ht="12.75">
      <c r="G244" s="4"/>
      <c r="H244" s="5"/>
      <c r="I244" s="5"/>
      <c r="J244" s="7"/>
    </row>
    <row r="245" spans="7:10" ht="12.75">
      <c r="G245" s="4"/>
      <c r="H245" s="5"/>
      <c r="I245" s="5"/>
      <c r="J245" s="7"/>
    </row>
    <row r="246" spans="7:10" ht="12.75">
      <c r="G246" s="4"/>
      <c r="H246" s="5"/>
      <c r="I246" s="5"/>
      <c r="J246" s="7"/>
    </row>
    <row r="247" spans="7:10" ht="12.75">
      <c r="G247" s="4"/>
      <c r="H247" s="5"/>
      <c r="I247" s="5"/>
      <c r="J247" s="7"/>
    </row>
    <row r="248" spans="7:10" ht="12.75">
      <c r="G248" s="4"/>
      <c r="H248" s="5"/>
      <c r="I248" s="5"/>
      <c r="J248" s="7"/>
    </row>
    <row r="249" spans="7:10" ht="12.75">
      <c r="G249" s="4"/>
      <c r="H249" s="5"/>
      <c r="I249" s="5"/>
      <c r="J249" s="7"/>
    </row>
    <row r="250" spans="7:10" ht="12.75">
      <c r="G250" s="4"/>
      <c r="H250" s="5"/>
      <c r="I250" s="5"/>
      <c r="J250" s="7"/>
    </row>
    <row r="251" spans="7:10" ht="12.75">
      <c r="G251" s="4"/>
      <c r="H251" s="5"/>
      <c r="I251" s="5"/>
      <c r="J251" s="7"/>
    </row>
    <row r="252" spans="7:10" ht="12.75">
      <c r="G252" s="4"/>
      <c r="H252" s="5"/>
      <c r="I252" s="5"/>
      <c r="J252" s="7"/>
    </row>
    <row r="253" spans="7:10" ht="12.75">
      <c r="G253" s="4"/>
      <c r="H253" s="5"/>
      <c r="I253" s="5"/>
      <c r="J253" s="7"/>
    </row>
    <row r="254" spans="7:10" ht="12.75">
      <c r="G254" s="4"/>
      <c r="H254" s="5"/>
      <c r="I254" s="5"/>
      <c r="J254" s="7"/>
    </row>
    <row r="255" spans="7:10" ht="12.75">
      <c r="G255" s="4"/>
      <c r="H255" s="5"/>
      <c r="I255" s="5"/>
      <c r="J255" s="7"/>
    </row>
    <row r="256" spans="7:10" ht="12.75">
      <c r="G256" s="4"/>
      <c r="H256" s="5"/>
      <c r="I256" s="5"/>
      <c r="J256" s="7"/>
    </row>
    <row r="257" spans="7:10" ht="12.75">
      <c r="G257" s="4"/>
      <c r="H257" s="5"/>
      <c r="I257" s="5"/>
      <c r="J257" s="7"/>
    </row>
    <row r="258" spans="7:10" ht="12.75">
      <c r="G258" s="4"/>
      <c r="H258" s="5"/>
      <c r="I258" s="5"/>
      <c r="J258" s="7"/>
    </row>
    <row r="259" spans="7:10" ht="12.75">
      <c r="G259" s="4"/>
      <c r="H259" s="5"/>
      <c r="I259" s="5"/>
      <c r="J259" s="7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</sheetData>
  <sheetProtection/>
  <mergeCells count="302">
    <mergeCell ref="E182:F182"/>
    <mergeCell ref="E183:F183"/>
    <mergeCell ref="E179:F179"/>
    <mergeCell ref="E175:F175"/>
    <mergeCell ref="E160:F160"/>
    <mergeCell ref="A15:D15"/>
    <mergeCell ref="E95:F95"/>
    <mergeCell ref="A129:B129"/>
    <mergeCell ref="A177:B177"/>
    <mergeCell ref="E177:F177"/>
    <mergeCell ref="A206:D206"/>
    <mergeCell ref="E204:F204"/>
    <mergeCell ref="E205:F205"/>
    <mergeCell ref="E206:F206"/>
    <mergeCell ref="E176:F176"/>
    <mergeCell ref="E196:F196"/>
    <mergeCell ref="E199:F199"/>
    <mergeCell ref="A176:B176"/>
    <mergeCell ref="A204:D204"/>
    <mergeCell ref="A189:B189"/>
    <mergeCell ref="E51:F51"/>
    <mergeCell ref="E71:F71"/>
    <mergeCell ref="E76:F76"/>
    <mergeCell ref="E80:F80"/>
    <mergeCell ref="E78:F78"/>
    <mergeCell ref="A205:D205"/>
    <mergeCell ref="E144:F144"/>
    <mergeCell ref="A157:B157"/>
    <mergeCell ref="A173:B173"/>
    <mergeCell ref="A175:B175"/>
    <mergeCell ref="A55:B55"/>
    <mergeCell ref="E55:F55"/>
    <mergeCell ref="E52:F52"/>
    <mergeCell ref="E54:F54"/>
    <mergeCell ref="A54:B54"/>
    <mergeCell ref="E150:F150"/>
    <mergeCell ref="E146:F146"/>
    <mergeCell ref="E145:F145"/>
    <mergeCell ref="E129:F129"/>
    <mergeCell ref="E128:F128"/>
    <mergeCell ref="A20:D20"/>
    <mergeCell ref="A23:D23"/>
    <mergeCell ref="A28:D28"/>
    <mergeCell ref="A29:D29"/>
    <mergeCell ref="A8:E8"/>
    <mergeCell ref="A16:D16"/>
    <mergeCell ref="A19:D19"/>
    <mergeCell ref="A30:D30"/>
    <mergeCell ref="A21:D21"/>
    <mergeCell ref="A22:D22"/>
    <mergeCell ref="A33:D33"/>
    <mergeCell ref="A32:E32"/>
    <mergeCell ref="A31:D31"/>
    <mergeCell ref="A24:D24"/>
    <mergeCell ref="A25:D25"/>
    <mergeCell ref="A26:D26"/>
    <mergeCell ref="A27:D27"/>
    <mergeCell ref="E50:F50"/>
    <mergeCell ref="A51:B51"/>
    <mergeCell ref="E94:F94"/>
    <mergeCell ref="E64:F64"/>
    <mergeCell ref="E63:F63"/>
    <mergeCell ref="A144:B144"/>
    <mergeCell ref="E66:F66"/>
    <mergeCell ref="E90:F90"/>
    <mergeCell ref="A56:B56"/>
    <mergeCell ref="E56:F56"/>
    <mergeCell ref="E77:F77"/>
    <mergeCell ref="E65:F65"/>
    <mergeCell ref="E67:F67"/>
    <mergeCell ref="A86:B86"/>
    <mergeCell ref="A88:B88"/>
    <mergeCell ref="E88:F88"/>
    <mergeCell ref="A87:B87"/>
    <mergeCell ref="E70:F70"/>
    <mergeCell ref="E68:F68"/>
    <mergeCell ref="E73:F73"/>
    <mergeCell ref="A59:B59"/>
    <mergeCell ref="A80:B80"/>
    <mergeCell ref="E91:F91"/>
    <mergeCell ref="E85:F85"/>
    <mergeCell ref="E83:F83"/>
    <mergeCell ref="E82:F82"/>
    <mergeCell ref="E75:F75"/>
    <mergeCell ref="A72:B72"/>
    <mergeCell ref="E60:F60"/>
    <mergeCell ref="A75:B75"/>
    <mergeCell ref="A66:B66"/>
    <mergeCell ref="A84:B84"/>
    <mergeCell ref="A76:B76"/>
    <mergeCell ref="A79:B79"/>
    <mergeCell ref="A78:B78"/>
    <mergeCell ref="A70:B70"/>
    <mergeCell ref="A180:B180"/>
    <mergeCell ref="E84:F84"/>
    <mergeCell ref="A57:B57"/>
    <mergeCell ref="A62:B62"/>
    <mergeCell ref="A64:B64"/>
    <mergeCell ref="A63:B63"/>
    <mergeCell ref="A128:B128"/>
    <mergeCell ref="A143:B143"/>
    <mergeCell ref="A126:B126"/>
    <mergeCell ref="A130:B130"/>
    <mergeCell ref="A7:D7"/>
    <mergeCell ref="A13:D13"/>
    <mergeCell ref="A17:D17"/>
    <mergeCell ref="A14:D14"/>
    <mergeCell ref="A18:D18"/>
    <mergeCell ref="A52:B52"/>
    <mergeCell ref="A12:D12"/>
    <mergeCell ref="A9:D9"/>
    <mergeCell ref="A10:D10"/>
    <mergeCell ref="A11:D11"/>
    <mergeCell ref="A200:B200"/>
    <mergeCell ref="E195:F195"/>
    <mergeCell ref="A184:B184"/>
    <mergeCell ref="A193:B193"/>
    <mergeCell ref="A182:B182"/>
    <mergeCell ref="A196:B196"/>
    <mergeCell ref="A195:B195"/>
    <mergeCell ref="A183:B183"/>
    <mergeCell ref="E193:F193"/>
    <mergeCell ref="E189:F189"/>
    <mergeCell ref="A202:F202"/>
    <mergeCell ref="A203:F203"/>
    <mergeCell ref="A174:B174"/>
    <mergeCell ref="E174:F174"/>
    <mergeCell ref="E201:F201"/>
    <mergeCell ref="E184:F184"/>
    <mergeCell ref="A199:B199"/>
    <mergeCell ref="E194:F194"/>
    <mergeCell ref="E200:F200"/>
    <mergeCell ref="A181:B181"/>
    <mergeCell ref="A40:E40"/>
    <mergeCell ref="A39:D39"/>
    <mergeCell ref="E158:F158"/>
    <mergeCell ref="E157:F157"/>
    <mergeCell ref="E132:F132"/>
    <mergeCell ref="E173:F173"/>
    <mergeCell ref="E151:F151"/>
    <mergeCell ref="E49:F49"/>
    <mergeCell ref="E62:F62"/>
    <mergeCell ref="E61:F61"/>
    <mergeCell ref="A34:D34"/>
    <mergeCell ref="A38:D38"/>
    <mergeCell ref="A37:D37"/>
    <mergeCell ref="A35:D35"/>
    <mergeCell ref="A131:B131"/>
    <mergeCell ref="E131:F131"/>
    <mergeCell ref="A127:B127"/>
    <mergeCell ref="E48:F48"/>
    <mergeCell ref="A47:B47"/>
    <mergeCell ref="A48:B48"/>
    <mergeCell ref="A49:B49"/>
    <mergeCell ref="E53:F53"/>
    <mergeCell ref="E58:F58"/>
    <mergeCell ref="E127:F127"/>
    <mergeCell ref="E130:F130"/>
    <mergeCell ref="A81:B81"/>
    <mergeCell ref="E81:F81"/>
    <mergeCell ref="E96:F96"/>
    <mergeCell ref="A65:B65"/>
    <mergeCell ref="E87:F87"/>
    <mergeCell ref="E186:F186"/>
    <mergeCell ref="E180:F180"/>
    <mergeCell ref="E185:F185"/>
    <mergeCell ref="E192:F192"/>
    <mergeCell ref="A98:B98"/>
    <mergeCell ref="A99:B99"/>
    <mergeCell ref="A100:B100"/>
    <mergeCell ref="E103:F103"/>
    <mergeCell ref="E143:F143"/>
    <mergeCell ref="E181:F181"/>
    <mergeCell ref="E5:E6"/>
    <mergeCell ref="E59:F59"/>
    <mergeCell ref="E159:F159"/>
    <mergeCell ref="E161:F161"/>
    <mergeCell ref="E162:F162"/>
    <mergeCell ref="E47:F47"/>
    <mergeCell ref="E98:F98"/>
    <mergeCell ref="E99:F99"/>
    <mergeCell ref="E100:F100"/>
    <mergeCell ref="E86:F86"/>
    <mergeCell ref="A36:D36"/>
    <mergeCell ref="E178:F178"/>
    <mergeCell ref="E197:F197"/>
    <mergeCell ref="A190:B190"/>
    <mergeCell ref="E190:F190"/>
    <mergeCell ref="A187:B187"/>
    <mergeCell ref="E187:F187"/>
    <mergeCell ref="A192:B192"/>
    <mergeCell ref="E126:F126"/>
    <mergeCell ref="E191:F191"/>
    <mergeCell ref="A69:B69"/>
    <mergeCell ref="E69:F69"/>
    <mergeCell ref="A89:B89"/>
    <mergeCell ref="E89:F89"/>
    <mergeCell ref="A147:B147"/>
    <mergeCell ref="E147:F147"/>
    <mergeCell ref="E72:F72"/>
    <mergeCell ref="A73:B73"/>
    <mergeCell ref="A90:B90"/>
    <mergeCell ref="E97:F97"/>
    <mergeCell ref="A50:B50"/>
    <mergeCell ref="E57:F57"/>
    <mergeCell ref="A188:B188"/>
    <mergeCell ref="E188:F188"/>
    <mergeCell ref="A197:B197"/>
    <mergeCell ref="A198:B198"/>
    <mergeCell ref="E198:F198"/>
    <mergeCell ref="A178:B178"/>
    <mergeCell ref="A186:B186"/>
    <mergeCell ref="E74:F74"/>
    <mergeCell ref="E134:F134"/>
    <mergeCell ref="A135:B135"/>
    <mergeCell ref="E135:F135"/>
    <mergeCell ref="E79:F79"/>
    <mergeCell ref="A104:B104"/>
    <mergeCell ref="E104:F104"/>
    <mergeCell ref="A101:B101"/>
    <mergeCell ref="E101:F101"/>
    <mergeCell ref="A102:B102"/>
    <mergeCell ref="E102:F102"/>
    <mergeCell ref="A92:B92"/>
    <mergeCell ref="E92:F92"/>
    <mergeCell ref="E115:F115"/>
    <mergeCell ref="A116:B116"/>
    <mergeCell ref="A133:B133"/>
    <mergeCell ref="E133:F133"/>
    <mergeCell ref="E116:F116"/>
    <mergeCell ref="E117:F117"/>
    <mergeCell ref="A118:B118"/>
    <mergeCell ref="E118:F118"/>
    <mergeCell ref="E93:F93"/>
    <mergeCell ref="A105:B105"/>
    <mergeCell ref="E105:F105"/>
    <mergeCell ref="A106:B106"/>
    <mergeCell ref="E106:F106"/>
    <mergeCell ref="A114:B114"/>
    <mergeCell ref="E114:F114"/>
    <mergeCell ref="A103:B103"/>
    <mergeCell ref="A119:B119"/>
    <mergeCell ref="E119:F119"/>
    <mergeCell ref="A120:B120"/>
    <mergeCell ref="E120:F120"/>
    <mergeCell ref="A112:B112"/>
    <mergeCell ref="E112:F112"/>
    <mergeCell ref="E113:F113"/>
    <mergeCell ref="A115:B115"/>
    <mergeCell ref="A121:B121"/>
    <mergeCell ref="E121:F121"/>
    <mergeCell ref="A122:B122"/>
    <mergeCell ref="E122:F122"/>
    <mergeCell ref="E123:F123"/>
    <mergeCell ref="A124:B124"/>
    <mergeCell ref="E124:F124"/>
    <mergeCell ref="E125:F125"/>
    <mergeCell ref="A107:B107"/>
    <mergeCell ref="E107:F107"/>
    <mergeCell ref="A108:B108"/>
    <mergeCell ref="E108:F108"/>
    <mergeCell ref="A109:B109"/>
    <mergeCell ref="E109:F109"/>
    <mergeCell ref="A110:B110"/>
    <mergeCell ref="E110:F110"/>
    <mergeCell ref="E111:F111"/>
    <mergeCell ref="A136:B136"/>
    <mergeCell ref="E136:F136"/>
    <mergeCell ref="E137:F137"/>
    <mergeCell ref="A139:B139"/>
    <mergeCell ref="E139:F139"/>
    <mergeCell ref="A140:B140"/>
    <mergeCell ref="E140:F140"/>
    <mergeCell ref="A141:B141"/>
    <mergeCell ref="E141:F141"/>
    <mergeCell ref="E142:F142"/>
    <mergeCell ref="A138:B138"/>
    <mergeCell ref="E138:F138"/>
    <mergeCell ref="E148:F148"/>
    <mergeCell ref="E149:F149"/>
    <mergeCell ref="A152:B152"/>
    <mergeCell ref="E152:F152"/>
    <mergeCell ref="A153:B153"/>
    <mergeCell ref="E153:F153"/>
    <mergeCell ref="A154:B154"/>
    <mergeCell ref="E154:F154"/>
    <mergeCell ref="A155:B155"/>
    <mergeCell ref="E155:F155"/>
    <mergeCell ref="E156:F156"/>
    <mergeCell ref="E163:F163"/>
    <mergeCell ref="E164:F164"/>
    <mergeCell ref="E165:F165"/>
    <mergeCell ref="A171:B171"/>
    <mergeCell ref="E171:F171"/>
    <mergeCell ref="E172:F172"/>
    <mergeCell ref="E166:F166"/>
    <mergeCell ref="E167:F167"/>
    <mergeCell ref="E168:F168"/>
    <mergeCell ref="A169:B169"/>
    <mergeCell ref="E169:F169"/>
    <mergeCell ref="A170:B170"/>
    <mergeCell ref="E170:F17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4" r:id="rId1"/>
  <rowBreaks count="5" manualBreakCount="5">
    <brk id="30" max="255" man="1"/>
    <brk id="44" max="255" man="1"/>
    <brk id="88" max="9" man="1"/>
    <brk id="146" max="255" man="1"/>
    <brk id="1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2016-06-24T09:50:20Z</cp:lastPrinted>
  <dcterms:created xsi:type="dcterms:W3CDTF">2007-04-16T03:03:51Z</dcterms:created>
  <dcterms:modified xsi:type="dcterms:W3CDTF">2016-08-18T09:14:04Z</dcterms:modified>
  <cp:category/>
  <cp:version/>
  <cp:contentType/>
  <cp:contentStatus/>
</cp:coreProperties>
</file>