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50" windowHeight="8610" tabRatio="598" activeTab="0"/>
  </bookViews>
  <sheets>
    <sheet name="Раздел 1" sheetId="1" r:id="rId1"/>
    <sheet name="Раздел 2" sheetId="2" r:id="rId2"/>
    <sheet name="Раздел 3" sheetId="3" r:id="rId3"/>
  </sheets>
  <definedNames/>
  <calcPr fullCalcOnLoad="1"/>
</workbook>
</file>

<file path=xl/sharedStrings.xml><?xml version="1.0" encoding="utf-8"?>
<sst xmlns="http://schemas.openxmlformats.org/spreadsheetml/2006/main" count="966" uniqueCount="441">
  <si>
    <t>Жилой дом</t>
  </si>
  <si>
    <t>Внутридомовые газопроводы</t>
  </si>
  <si>
    <t xml:space="preserve">д. Дыбки </t>
  </si>
  <si>
    <t>д. Груни</t>
  </si>
  <si>
    <t>д. Полом</t>
  </si>
  <si>
    <t>Мост деревянный</t>
  </si>
  <si>
    <t>с.Чекмени ул.Тополиная, 17</t>
  </si>
  <si>
    <t>Здания и сооружения:</t>
  </si>
  <si>
    <t>д. Нижняя Гаревая</t>
  </si>
  <si>
    <t>с. Чекмени</t>
  </si>
  <si>
    <t>д. Егоршата</t>
  </si>
  <si>
    <t>д. Конино</t>
  </si>
  <si>
    <t>д. Горы</t>
  </si>
  <si>
    <t>д. Чудиново</t>
  </si>
  <si>
    <t>д. Жарены</t>
  </si>
  <si>
    <t>автобус КАВЗ</t>
  </si>
  <si>
    <t>у д. Егоршата</t>
  </si>
  <si>
    <t>11.01.2012 № 3</t>
  </si>
  <si>
    <t>д. Приверха</t>
  </si>
  <si>
    <t>д. Соснова</t>
  </si>
  <si>
    <t>д. Н.Гаревая, ул. Оборина 43</t>
  </si>
  <si>
    <t>Полигон твердых бытовых отходов (свалка)</t>
  </si>
  <si>
    <t>Памятник героям Гражданской войны</t>
  </si>
  <si>
    <t>д. Половинная</t>
  </si>
  <si>
    <t>Памятник героям Великой Отечественной войны</t>
  </si>
  <si>
    <t>01.02.2007 № 49а</t>
  </si>
  <si>
    <t>20.01.2010 № 11</t>
  </si>
  <si>
    <t>13.08.2010 № 128</t>
  </si>
  <si>
    <t>Раздел № 1</t>
  </si>
  <si>
    <t>Раздел № 2</t>
  </si>
  <si>
    <t>Раздел № 3</t>
  </si>
  <si>
    <t>№ п/п</t>
  </si>
  <si>
    <t>Наименование  недвижимого имущества</t>
  </si>
  <si>
    <t>31.05.2013 № 69</t>
  </si>
  <si>
    <t>ИТОГО</t>
  </si>
  <si>
    <t>28.04.2008 № 41</t>
  </si>
  <si>
    <t>№ 161 от 25.10.2010</t>
  </si>
  <si>
    <t>№ 49 от 01.06.2012</t>
  </si>
  <si>
    <t>№ 50 от 01.06.2012</t>
  </si>
  <si>
    <t>№ 51 от 01.06.2012</t>
  </si>
  <si>
    <t>Артезианская скважина</t>
  </si>
  <si>
    <t>59:26:0000000:6910</t>
  </si>
  <si>
    <t>59:26:0630101:1012</t>
  </si>
  <si>
    <t>59:26:2510103:264</t>
  </si>
  <si>
    <t>59:26:2510103:265</t>
  </si>
  <si>
    <t>59:26:0000000:7707</t>
  </si>
  <si>
    <t>59:26:2510103:266</t>
  </si>
  <si>
    <t>59:26:2510103:267</t>
  </si>
  <si>
    <t>59:26:0000000:7717</t>
  </si>
  <si>
    <t>59:26:0000000:6991</t>
  </si>
  <si>
    <t>Передано в МУП "ЖКХ" Чекменевское Распоряжение № 26 от 01.03.2013</t>
  </si>
  <si>
    <t>Передано в МУП "ЖКХ" Чекменевское  № 12 от 20.01.2010</t>
  </si>
  <si>
    <t>Передано в МУП "ЖКХ" Чекменевское  № 12 от 30.01.2013</t>
  </si>
  <si>
    <t>Передано в Дом культуры и спорта Чекменевское от 15.02.2012 № 12</t>
  </si>
  <si>
    <t>В.А.Каменских</t>
  </si>
  <si>
    <t xml:space="preserve"> с.Чекмени</t>
  </si>
  <si>
    <t>с.Чекмени</t>
  </si>
  <si>
    <t>Казна</t>
  </si>
  <si>
    <t>59:26:0730101:341</t>
  </si>
  <si>
    <t>59:26:0730101:340</t>
  </si>
  <si>
    <t>59:26:0720101:97</t>
  </si>
  <si>
    <t>59:26:0720101:247</t>
  </si>
  <si>
    <t>59:26:0000000:7723</t>
  </si>
  <si>
    <t>59:26:0630101:1038</t>
  </si>
  <si>
    <t>59:26:0730101:286</t>
  </si>
  <si>
    <t>59:26:0730101:267</t>
  </si>
  <si>
    <t>59:26:0730101:268</t>
  </si>
  <si>
    <t>59:26:0730101:271</t>
  </si>
  <si>
    <t>59:26:0730101:280</t>
  </si>
  <si>
    <t>59:26:0730101:252</t>
  </si>
  <si>
    <t>59:26:0730101:251</t>
  </si>
  <si>
    <t>59:26:0730101:333</t>
  </si>
  <si>
    <t>59:26:0730101:335</t>
  </si>
  <si>
    <t>59:26:0730101:334</t>
  </si>
  <si>
    <t>59:26:0750101:90</t>
  </si>
  <si>
    <t>59:26:0750101:91</t>
  </si>
  <si>
    <t>59:26:0750101:92</t>
  </si>
  <si>
    <t>59:26:0630101:770</t>
  </si>
  <si>
    <t>59:26:0630101:801</t>
  </si>
  <si>
    <t>59:26:0630101:842</t>
  </si>
  <si>
    <t>59:26:0630101:810</t>
  </si>
  <si>
    <t>59:26:0630101:900</t>
  </si>
  <si>
    <t>59:26:0630101:704</t>
  </si>
  <si>
    <t>59:26:0630101:706</t>
  </si>
  <si>
    <t>59:26:0630101:697</t>
  </si>
  <si>
    <t>59:26:0630101:896</t>
  </si>
  <si>
    <t>59:26:0630101:871</t>
  </si>
  <si>
    <t>59:26:0630101:872</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</si>
  <si>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</si>
  <si>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собственность Чекменевского СП св-во от 22.04.2015</t>
  </si>
  <si>
    <t>Сведения о муниципальном недвижимом имуществе</t>
  </si>
  <si>
    <t>ЖИЛОЙ ФОНД</t>
  </si>
  <si>
    <t>19.03.2015 № 45</t>
  </si>
  <si>
    <t>Реквизиты документов - оснований возникновения (прекращения) права муниципальной собственности на недвижимое имущество</t>
  </si>
  <si>
    <t>Сведения о правообладателе муниципального недвижимого имущества</t>
  </si>
  <si>
    <t>59:26:0000000:7845</t>
  </si>
  <si>
    <t>59:26:0720101:285</t>
  </si>
  <si>
    <t>постановления           № 69 от 31.05.2013 № 56 от 21.10.2013 № 16 от 01.06.2016</t>
  </si>
  <si>
    <t>Сведения о балансовой стоимости движимого имущества и начисленной амортизации (износе)</t>
  </si>
  <si>
    <t>02.07.2007  № 36</t>
  </si>
  <si>
    <t>02.07.2007   № 36</t>
  </si>
  <si>
    <t>59:26:0000000:7915</t>
  </si>
  <si>
    <t>59:26:2510103:270</t>
  </si>
  <si>
    <t>59:26:0720101:280</t>
  </si>
  <si>
    <t>59:26:0730101:100</t>
  </si>
  <si>
    <t>02.07.2007                                                  № 36</t>
  </si>
  <si>
    <t>59:26:0000000:7957</t>
  </si>
  <si>
    <t>59:26:0710101:120</t>
  </si>
  <si>
    <t>снят с учета</t>
  </si>
  <si>
    <t>59:26:0630101:794</t>
  </si>
  <si>
    <t xml:space="preserve">Специалист по имуществу  </t>
  </si>
  <si>
    <t>Сведения о кадастровой стоимости недвижимого имущества</t>
  </si>
  <si>
    <t>№ п\п</t>
  </si>
  <si>
    <t xml:space="preserve">Кадастровый номер муниципального недвижимого имущества </t>
  </si>
  <si>
    <t>(Положение утверждено Постановлением  02.10.2014 № 27)</t>
  </si>
  <si>
    <t>Сведения о муниципальном движимом имуществе</t>
  </si>
  <si>
    <t>Сведения о муниципальных унитарных предприятиях, муниципальных учреждениях, хозяйственных обществах, товариществах, акции, доли (вклады) в уставном капитале которых принадлежат муниципальному образованию, иных юридических лицах, в которых муниципальное образование является учредителем (участником)</t>
  </si>
  <si>
    <t>Адрес (местоположение) недвижимого имущества</t>
  </si>
  <si>
    <t>Площадь, протяженность и (или) иные параметры, характеризующие физические свойства недвижимого имущества</t>
  </si>
  <si>
    <t>Остаточная стоимость имущества</t>
  </si>
  <si>
    <t>Балансовая стоимость имущества</t>
  </si>
  <si>
    <t>Начисленная амортизация</t>
  </si>
  <si>
    <t>иные параметры</t>
  </si>
  <si>
    <t>площадь (м2)</t>
  </si>
  <si>
    <t>протяженность (м.)</t>
  </si>
  <si>
    <t>Сведения о балансовой стоимости недвижимого имущества и начисленной амортизации (износе)</t>
  </si>
  <si>
    <t>Дата возникновения и прекращения права муниципальной собствености на недвижимое имущество</t>
  </si>
  <si>
    <t>Наименование движимого имущества</t>
  </si>
  <si>
    <t>Дата возникновения и прекращения права муниципальной собственности на движимое имущество</t>
  </si>
  <si>
    <t xml:space="preserve">Дата возникновения права </t>
  </si>
  <si>
    <t xml:space="preserve">Дата прекращения права </t>
  </si>
  <si>
    <t>Реквизиты документов - оснований возникновения (прекращения) права муниципальной собственности на движимое имущество</t>
  </si>
  <si>
    <t>Сведения о правообладателе муниципального движимого имущества</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</si>
  <si>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 и прекращения</t>
  </si>
  <si>
    <t>Полное наименование и организационно - правовая форма юридического лица</t>
  </si>
  <si>
    <t>Адрес (местонахождение)</t>
  </si>
  <si>
    <t>Основной государственный номер и дата государственной  регистрации</t>
  </si>
  <si>
    <t>Размер уставного фонда (для мунциипальных унитарных предприятий)</t>
  </si>
  <si>
    <t>Размер доли, принадлежащий муниципальному образованию в уставном (складочном) капитале, в процентах (для хозяйственных обществ и товариществ)</t>
  </si>
  <si>
    <t>Данные о балансовой и остаточной стоимости основных средств (фондов) (для муниципальных учреждений и муниципальных унитарных предприятий)</t>
  </si>
  <si>
    <t>Балансовая стоимость основных средств</t>
  </si>
  <si>
    <t>Остаточная стоимость основных средств</t>
  </si>
  <si>
    <t>Среднесписочная численность работников (для муниципальных учреждений и муниципальных унитарных предприятий)</t>
  </si>
  <si>
    <t>Муниципальное унитарное предприятие "Жилищно-коммунальное хозяйство" Чекменевское</t>
  </si>
  <si>
    <t xml:space="preserve">администрации Чекменевского сельского поселения </t>
  </si>
  <si>
    <t>Муниципальное бюджетное учреждение "Дом культуры и спорта" Чекменевского сельского поселения</t>
  </si>
  <si>
    <t>д. Нижняя Гаревая, ул. Молодежная, 7а</t>
  </si>
  <si>
    <t>д. Нижняя Гаревая, ул. Молодежная, 2а</t>
  </si>
  <si>
    <t>Постановление администрации Чекменевского сельского поселения от 26.11.2010 № 12</t>
  </si>
  <si>
    <t>№ 1115916000200 от 14.02.2011</t>
  </si>
  <si>
    <t>№ 1065916017705 от 30.05.2006</t>
  </si>
  <si>
    <t>Распоряжение администрации Чекменевского сельского поселения от 02.05.2006 № 52</t>
  </si>
  <si>
    <t>Итого</t>
  </si>
  <si>
    <t>Автомобиль ВАЗ 21310 (г.в. 2005)</t>
  </si>
  <si>
    <t>Автономная котельная с оборудованием</t>
  </si>
  <si>
    <t>высота 23 м.</t>
  </si>
  <si>
    <t>глубина 70 м.</t>
  </si>
  <si>
    <t xml:space="preserve"> д.Нижняя Гаревая</t>
  </si>
  <si>
    <t>д. Нижняя Гаревая,                          ул. Осенняя</t>
  </si>
  <si>
    <t>д. Нижняя Гаревая,                          ул. Мира</t>
  </si>
  <si>
    <t>д. Нижняя Гаревая (игровое поле)</t>
  </si>
  <si>
    <t>Колодец</t>
  </si>
  <si>
    <t>Уличное освещение (протяженность = 890,7 п.м.)</t>
  </si>
  <si>
    <t>Уличное освещение (протяженность = 1429,0 п.м.)</t>
  </si>
  <si>
    <t>Башня Рожневского</t>
  </si>
  <si>
    <t>сети водопроводные (полиэтиленовая) (протяженность = 137,18 п.м.)</t>
  </si>
  <si>
    <t>сети водопроводные (стальная) (протяженностью 250,79 п.м.)</t>
  </si>
  <si>
    <t>глубина 90 м.</t>
  </si>
  <si>
    <t>Нытвенский район, д.Нижняя Гаревая, ул.Молодежная 5.6,7</t>
  </si>
  <si>
    <t>Воздушные линии 10кв от фидера Усть-Нытва, протяженностью 1290 м.</t>
  </si>
  <si>
    <t>глубина 40 м.</t>
  </si>
  <si>
    <t>х</t>
  </si>
  <si>
    <t>Квартира</t>
  </si>
  <si>
    <t>с.Чекмени, ул.Центральная, д.2, кв.1</t>
  </si>
  <si>
    <t>с.Чекмени, ул.Центральная, д.2, кв.2</t>
  </si>
  <si>
    <t>с.Чекмени, ул.Центральная, д.2, кв.5</t>
  </si>
  <si>
    <t>с.Чекмени, ул.Центральная, д.2, кв.9</t>
  </si>
  <si>
    <t>д. Нижняя Гаревая, ул.Оборина, 24б</t>
  </si>
  <si>
    <t>д. Нижняя Гаревая, ул.Юбилейная, 18-2</t>
  </si>
  <si>
    <t>д. Дыбки, дом № 27</t>
  </si>
  <si>
    <t>д. Дыбки, д. 2, кв. 1</t>
  </si>
  <si>
    <t>д. Дыбки, д. 2, кв. 2</t>
  </si>
  <si>
    <t>д. Дыбки, д. 2, кв. 3</t>
  </si>
  <si>
    <t>д. Дыбки, д. 4, кв. 1</t>
  </si>
  <si>
    <t>д. Дыбки, д. 4, кв. 2</t>
  </si>
  <si>
    <t>д. Дыбки, д. 4, кв. 3</t>
  </si>
  <si>
    <t>д. Конино, ул.Дачная, 1а-1</t>
  </si>
  <si>
    <t>д. Конино, ул.Дачная, 1а-3</t>
  </si>
  <si>
    <t>д. Груни, ул.Центральная, 3</t>
  </si>
  <si>
    <t>д. Груни, ул.Центральная, 4-1</t>
  </si>
  <si>
    <t>д. Груни, ул.Центральная, 4-2</t>
  </si>
  <si>
    <t>д. Груни, ул.Центральная, 4-3</t>
  </si>
  <si>
    <t>д. Груни, ул.Центральная, 6-1</t>
  </si>
  <si>
    <t>Жилой дом (1984 г.)</t>
  </si>
  <si>
    <t>Квартира (1959 г.)</t>
  </si>
  <si>
    <t>Квартира (1979 г.)</t>
  </si>
  <si>
    <t>Квартира (1972 г.)</t>
  </si>
  <si>
    <t>Квартира (1970 г.)</t>
  </si>
  <si>
    <t>Квартира (1985 г.)</t>
  </si>
  <si>
    <t>Жилой дом (1976 г.)</t>
  </si>
  <si>
    <t>Жилой дом (1975 г.)</t>
  </si>
  <si>
    <t>д. Груни, ул.Центральная, 6-2</t>
  </si>
  <si>
    <t>д. Груни, ул.Центральная, 11-1</t>
  </si>
  <si>
    <t>д. Груни, ул.Центральная, 27</t>
  </si>
  <si>
    <t>Квартира (1982 г.)</t>
  </si>
  <si>
    <t>Квартира (1973 г.)</t>
  </si>
  <si>
    <t>ИТОГО по недвижимому имуществу</t>
  </si>
  <si>
    <t>Дата возникновения права</t>
  </si>
  <si>
    <t>Дата прекращения права</t>
  </si>
  <si>
    <t>Общая площадь (м2)</t>
  </si>
  <si>
    <t>Жилая площадь (м2)</t>
  </si>
  <si>
    <t>Реквизиты документа-основания создания юридического лица (участия муниципального образования в создании (уставном капитале) юридического лица)</t>
  </si>
  <si>
    <t>Реестровый номер</t>
  </si>
  <si>
    <t>собственность Чекменевского СП</t>
  </si>
  <si>
    <t>Свидетельство о гос.регистрации права от 13.02.2015 59-БД 498498</t>
  </si>
  <si>
    <t>Ограничений (обременений) не зарегистрировано</t>
  </si>
  <si>
    <t>Свидетельство о гос.регистрации права от 18.02.2015 59-БД 498698</t>
  </si>
  <si>
    <t>с.Чекмени, ул.Центральная, д.2, кв.11</t>
  </si>
  <si>
    <t>59:26:0730101:276</t>
  </si>
  <si>
    <t>Свидетельство о гос.регистрации права от 13.02.2015 59-БД 498496</t>
  </si>
  <si>
    <t>квартира приватизирована - Щукин АД в 2015 году</t>
  </si>
  <si>
    <t>Свидетельство о гос.регистрации права от 19.02.2015 59-БД 498732</t>
  </si>
  <si>
    <t>Свидетельство о гос.регистрации права от 13.02.2015 59-БД 498495</t>
  </si>
  <si>
    <t>Свидетельство о гос.регистрации права от 18.02.2015 59-БД 498667</t>
  </si>
  <si>
    <t>Свидетельство о гос.регистрации права от 18.02.2015 59-БД 498668</t>
  </si>
  <si>
    <t>Свидетельство о гос.регистрации права от 18.02.2015 59-БД 498669</t>
  </si>
  <si>
    <t>Свидетельство о гос.регистрации права от 24.02.2015 59-БД 498780</t>
  </si>
  <si>
    <t>Свидетельство о гос.регистрации права от 18.02.2015 59-БД 498696</t>
  </si>
  <si>
    <t>Свидетельство о гос.регистрации права от 17.02.2015 59-БД 498381</t>
  </si>
  <si>
    <t>Примечание</t>
  </si>
  <si>
    <t>Нежилое помещение (административное здание)</t>
  </si>
  <si>
    <t>Свидетельство о гос.регистрации права от 13.02.2015 59-БД 498499</t>
  </si>
  <si>
    <t>д. Нижняя Гаревая, ул.Молодежная, д.1, кв.1</t>
  </si>
  <si>
    <t>Свидетельство о гос.регистрации права от 16.02.2015 59-БД 498610</t>
  </si>
  <si>
    <t>д. Нижняя Гаревая, ул.Молодежная, д.3, кв.6</t>
  </si>
  <si>
    <t>Свидетельство о гос.регистрации права от 17.02.2015 59-БД 498380</t>
  </si>
  <si>
    <t>д. Нижняя Гаревая, ул.Молодежная, д.3, кв.8</t>
  </si>
  <si>
    <t>59:26:0630101:803</t>
  </si>
  <si>
    <t>Свидетельство о гос.регистрации права от 19.02.2015 59-БД 498733</t>
  </si>
  <si>
    <t>квартира приватизирована в 2015 году - Шилов К.В.</t>
  </si>
  <si>
    <t>Свидетельство о гос.регистрации права от 16.02.2015 59-БД 498609</t>
  </si>
  <si>
    <t>д. Нижняя Гаревая, ул.Молодежная, д.5, кв.1</t>
  </si>
  <si>
    <t>д. Нижняя Гаревая, ул.Молодежная, д.7, кв.20</t>
  </si>
  <si>
    <t>Свидетельство о гос.регистрации права от 18.02.2015 59-БД 498697</t>
  </si>
  <si>
    <t>Свидетельство о гос.регистрации права от 19.02.2015 59-БД 498734</t>
  </si>
  <si>
    <t>д. Нижняя Гаревая, ул.Юбилейная, д.3, кв.1</t>
  </si>
  <si>
    <t>д. Нижняя Гаревая, ул.Юбилейная, д.7</t>
  </si>
  <si>
    <t>Свидетельство о гос.регистрации права от 19.02.2015 59-БД 498735</t>
  </si>
  <si>
    <t>д. Нижняя Гаревая, ул.Юбилейная, д.9</t>
  </si>
  <si>
    <t>Свидетельство о гос.регистрации права от 19.02.2015 59-БД 498736</t>
  </si>
  <si>
    <t>Свидетельство о гос.регистрации права от 26.02.2015 59-БД 498837</t>
  </si>
  <si>
    <t>д. Нижняя Гаревая, ул.Юбилейная, д.16</t>
  </si>
  <si>
    <t>Свидетельство о гос.регистрации права от 13.02.2015 59-БД 498497</t>
  </si>
  <si>
    <t>д. Нижняя Гаревая, ул.Юбилейная, д.18, кв.1</t>
  </si>
  <si>
    <t>Свидетельство о гос.регистрации права от 16.02.2015 59-БД 498608</t>
  </si>
  <si>
    <t>д. Нижняя Гаревая, ул.Оборина, д.8, кв.1</t>
  </si>
  <si>
    <t>Свидетельство о гос.регистрации права от 16.02.2015 59-БД 498607</t>
  </si>
  <si>
    <t>Свидетельство о гос.регистрации права от 16.02.2015 59-БД 498606</t>
  </si>
  <si>
    <t>д. Груни, ул.Центральная, д.9, кв.2</t>
  </si>
  <si>
    <t>59:26:0720101:240</t>
  </si>
  <si>
    <t>Свидетельство о гос.регистрации права от 18.02.2015 59-БД 498719</t>
  </si>
  <si>
    <t>д. Груни, ул.Центральная, д.13, кв.2</t>
  </si>
  <si>
    <t>59:26:0720101:231</t>
  </si>
  <si>
    <t>Свидетельство о гос.регистрации права от 18.02.2015 59-БД 498699</t>
  </si>
  <si>
    <t>д. Груни, ул.Центральная, д.22</t>
  </si>
  <si>
    <t>Свидетельство о гос.регистрации права от 24.02.2015 59-БД 498822</t>
  </si>
  <si>
    <t>д. Груни,                        ул.Заречье, д.1, кв.1</t>
  </si>
  <si>
    <t>59:26:0720101:202</t>
  </si>
  <si>
    <t>59:26:0720101:140</t>
  </si>
  <si>
    <t>Свидетельство о гос.регистрации права от 19.02.2015 59-БД 498737</t>
  </si>
  <si>
    <t>д. Груни,                        ул.Заречье, д.1, кв.2</t>
  </si>
  <si>
    <t>59:26:0720101:203</t>
  </si>
  <si>
    <t>Свидетельство о гос.регистрации права от 18.02.2015 59-БД 498709</t>
  </si>
  <si>
    <t>д. Груни,                        ул.Заречье, д.1, кв.3</t>
  </si>
  <si>
    <t>59:26:0720101:200</t>
  </si>
  <si>
    <t>Свидетельство о гос.регистрации права от 18.02.2015 59-БД 498708</t>
  </si>
  <si>
    <t>д. Груни,                        ул.Заречье, д.2, кв.2</t>
  </si>
  <si>
    <t>59:26:0720101:207</t>
  </si>
  <si>
    <t>Свидетельство о гос.регистрации права от 18.02.2015 59-БД 498700</t>
  </si>
  <si>
    <t>д. Груни,                        ул.Заречье, д.2, кв.5</t>
  </si>
  <si>
    <t>59:26:0720101:210</t>
  </si>
  <si>
    <t>Свидетельство о гос.регистрации права от 19.02.2015 59-БД 498738</t>
  </si>
  <si>
    <t>д. Груни,                        ул.Заречье, д.2, кв.6</t>
  </si>
  <si>
    <t>59:26:0720101:211</t>
  </si>
  <si>
    <t>Свидетельство о гос.регистрации права от 18.02.2015 59-БД 498666</t>
  </si>
  <si>
    <t>д. Груни,                        ул.Заречье, д.9, кв.2</t>
  </si>
  <si>
    <t>59:26:0720101:223</t>
  </si>
  <si>
    <t>Свидетельство о гос.регистрации права от 18.02.2015 59-БД 498710</t>
  </si>
  <si>
    <t>д. Нижняя Гаревая, ул.Молодежная, д.2, кв.2а</t>
  </si>
  <si>
    <t>Свидетельство о гос.регистрации права от 15.02.2017 59/008/2017-1</t>
  </si>
  <si>
    <t>Закон Пермского края от 18.12.2006 № 3396-794 "О разганичении имущества, находящегося в муниципальной собственности Нытвенского муниципального района"</t>
  </si>
  <si>
    <t>Линии электропередачи уличного освещения (от ТП 147 фидер "Прогресс1" ПС "Заречье"), протяженность 1398,3 м. инв.№ 10879, лит. Эл</t>
  </si>
  <si>
    <t>Свидетельство о гос.регистрации права от 04.07.2012 59-БГ 431305</t>
  </si>
  <si>
    <t>Линии электропередачи уличного освещения (от ТП 164 ф.№3 РП-1, от ТП 347 ф.2, 3 РП-4 ПС "Заречье"), протяженность 2031,3 м. инв.№ 10868, лит. Эл</t>
  </si>
  <si>
    <t>Свидетельство о гос.регистрации права от 04.07.2012 59-БГ 431304</t>
  </si>
  <si>
    <t>Линии электропередачи уличного освещения (от ТП 173 ф. "Маяк" ПС "Заречье", от ТП 163 ф. "Маяк" ПС "Заречье", от ТП 145 ф. "Маяк" ПС "Заречье", от ТП 144 ф. "Прогресс" ПС "Заречье", от ТП 171 ф. "Прогресс" ПС "Заречье", от ТП 151 ф. "Маяк" ПС "Заречье"), протяженность 4990,8 м. инв.№ 10866, лит. Эл</t>
  </si>
  <si>
    <t xml:space="preserve"> д. Нижняя Гаревая</t>
  </si>
  <si>
    <t>Свидетельство о гос.регистрации права от 04.07.2012 59-БГ 431303</t>
  </si>
  <si>
    <t>Линии электропередачи уличного освещения (от ТП 152 ф. №3 РП-4 ПС "Заречье"), протяженность 403,1 м. инв.№ 10896, лит. Эл</t>
  </si>
  <si>
    <t>Свидетельство о гос.регистрации права от 04.07.2012 59-БГ 431302</t>
  </si>
  <si>
    <t>Дамба пожарного водоёма, протяженность 103 м, инв.№ 10843, лит. Дпр</t>
  </si>
  <si>
    <t>Свидетельство о гос.регистрации права от 11.07.2012 59-БГ 462024</t>
  </si>
  <si>
    <t>Дамба пожарного водоёма, протяженность 52 п/м, инв.№ 10841, лит. Дпр</t>
  </si>
  <si>
    <t>Свидетельство о гос.регистрации права от 11.07.2012 59-БГ 462026</t>
  </si>
  <si>
    <t>Газоснабжение автономной котельной здания Администрации Чекменевского сельского поселения, протяженность 54,4 м, инв.№ 10774, лит. Сг</t>
  </si>
  <si>
    <t>д. Нижняя Гаревая, ул. Молодежная, д.2а</t>
  </si>
  <si>
    <t>Свидетельство о гос.регистрации права от 10.07.2012 59-БГ 431472</t>
  </si>
  <si>
    <t>д. Нижняя Гаревая, ул. Молодежная, д.7а</t>
  </si>
  <si>
    <t>Свидетельство о гос.регистрации права от 17.10.2013 59-БД 023162</t>
  </si>
  <si>
    <t>Газопровод низкого давления по объекту: "Газоснабжение административного здания Чекменевского сельского поселения", протяженность 25,35 м, лит. Сг1</t>
  </si>
  <si>
    <t>Плоскостное спортивное сооружение, общая площадь 10 000 кв.м</t>
  </si>
  <si>
    <t>59:26:2510103:261</t>
  </si>
  <si>
    <t>Дороги села Чекмени, протяженность 3585,2 м, инв. № 35460, лит. 1</t>
  </si>
  <si>
    <t>Свидетельство о гос.регистрации права от 08.04.2014 59-БД 148877</t>
  </si>
  <si>
    <t>Дороги д.Нижняя Гаревая, протяженность 5073 м</t>
  </si>
  <si>
    <t>Свидетельство о гос.регистрации права от 10.04.2014 59-БД 193027</t>
  </si>
  <si>
    <t>Распределительные сети газопровода в д. Н.Гаревая Нытвенского района Пермского края, назначение: распределительный газопровод низкого давления, протяженность 4788,2 м, инв.№ 1076, лит. Сг</t>
  </si>
  <si>
    <t>01.04.2011 (распоряжение № 53 от 01.04.2011)</t>
  </si>
  <si>
    <t>26.12.2016 (договор купли-продажи; распоряжение № 539 от 26.12.2016 "О снятии с баланса муниципального имущества")</t>
  </si>
  <si>
    <t>Свидетельство о гос.регистрации права от 11.07.2012 59-БГ 462025</t>
  </si>
  <si>
    <t>Сооружение, назначение: иное сооружение (дороги д. Конино), протяженность 2899 м</t>
  </si>
  <si>
    <t>Свидетельство о гос.регистрации права от 10.04.2014 59-БД 193026</t>
  </si>
  <si>
    <t>Сооружение, назначение: (иное сооружение) дороги д.Груни, протяженность 1753 м</t>
  </si>
  <si>
    <t>Свидетельство о гос.регистрации права от 10.04.2014 59-БД 193028</t>
  </si>
  <si>
    <t>Скважина, назначение: нежилое, глубина 90 м</t>
  </si>
  <si>
    <t>д. Груни, по ул. Центральная</t>
  </si>
  <si>
    <t>Свидетельство о гос.регистрации права от 22.04.2015 59-БД 637763</t>
  </si>
  <si>
    <t>Водокачка, назначение: нежилое, площадь 29,7 кв.м., количество этажей: 1</t>
  </si>
  <si>
    <t>Свидетельство о гос.регистрации права от 20.04.2015 59-БД 637902</t>
  </si>
  <si>
    <t>30.05.2007 (распоряжение от 02.07.2007 № 36)</t>
  </si>
  <si>
    <t>Водонапорная башня, назначение: нежилое, высота 23 м</t>
  </si>
  <si>
    <t>Свидетельство о гос.регистрации права от 22.04.2015 59-БД 637765</t>
  </si>
  <si>
    <t xml:space="preserve">Земельный участок, категория земель: земли населенных пунктов, разрешенное использование: под водзаборной скважиной, площадь 3 600 кв.м </t>
  </si>
  <si>
    <t>Свидетельство о гос.регистрации права от 21.05.2015 59-БД 655287</t>
  </si>
  <si>
    <t>Скважина, назначение: нежилое, глубина 70 м</t>
  </si>
  <si>
    <t>Свидетельство о гос.регистрации права от 22.04.2015 59-БД 637764</t>
  </si>
  <si>
    <t xml:space="preserve">Сети водопровода, назначение: иное сооружение (водопровод), протяженность 2000 </t>
  </si>
  <si>
    <t>Свидетельство о гос.регистрации права от 16.06.2015 59-БД 655557</t>
  </si>
  <si>
    <t>Земельный участок, категория земель: земли населенных пунктов, разрешенное использование: для размещения водозаборной скважины, площадь 3680 кв.м</t>
  </si>
  <si>
    <t>д. Груни, ул.Центральная</t>
  </si>
  <si>
    <t>Свидетельство о гос.регистрации права от 28.08.2015 АА 103139</t>
  </si>
  <si>
    <t>Сооружение, назначение: водонапорная, общая площадь 4 кв.м, водонапорная башня Рожновского № 1</t>
  </si>
  <si>
    <t>д. Нижняя Гаревая, водонапорная башня Рожновского № 1</t>
  </si>
  <si>
    <t>Свидетельство о гос.регистрации права от 05.05.2016 АА 332500</t>
  </si>
  <si>
    <t>Сооружение, назначение: водонапорная, общая площадь 4 кв.м, водонапорная башня Рожновского № 2</t>
  </si>
  <si>
    <t>д. Нижняя Гаревая, водонапорная башня Рожновского № 2</t>
  </si>
  <si>
    <t>Свидетельство о гос.регистрации права от 06.05.2016 АА 332524</t>
  </si>
  <si>
    <t>Сооружение, назначение: водопровод, протяженностью 1349 м, Водопровод от скважин до водонапорных башен</t>
  </si>
  <si>
    <t>д. Нижняя Гаревая, Водопровод от скважин до водонапорных башен</t>
  </si>
  <si>
    <t>Свидетельство о гос.регистрации права от 05.05.2016 АА 332501</t>
  </si>
  <si>
    <t>Земельный участок, категория земель: земли населенных пунктов, разрешенное использование: под объекты бытового обслуживания, площадь 27 831 кв.м</t>
  </si>
  <si>
    <t>Свидетельство о гос.регистрации права от 05.05.2016 АА 332514</t>
  </si>
  <si>
    <t>Земельный участок, категория земель: земли населенных пунктов, разрешенное использование: для эксплуатации водонапорных башен, площадь 5548 кв.м</t>
  </si>
  <si>
    <t>д. Нижняя Гаревая,             по ул. Мира</t>
  </si>
  <si>
    <t>Свидетельство о гос.регистрации права от 05.05.2016 АА 332512</t>
  </si>
  <si>
    <t>Скважина № 5753, назначение: скважина, протяженность глубина 40 м</t>
  </si>
  <si>
    <t>Свидетельство о гос.регистрации права от 05.05.2016 АА 332513</t>
  </si>
  <si>
    <t>Скважина № 5754, назначение: скважина, протяженность глубина 40 м</t>
  </si>
  <si>
    <t>Свидетельство о гос.регистрации права от 06.05.2016 АА 332525</t>
  </si>
  <si>
    <t>Дорога, назначение: иное сооружение (дорога), протяженость 1600 м</t>
  </si>
  <si>
    <t xml:space="preserve">Собственность, № 59-59/008-59/999/001/2016-15176/1 от 27.12.2016 </t>
  </si>
  <si>
    <t>Дорога, назначение: иное сооружение (дорога), протяженость 1200 м</t>
  </si>
  <si>
    <t xml:space="preserve">Собственность, № 59-59/008-59/999/001/2016-12784/1 от 02.12.2016 </t>
  </si>
  <si>
    <t>Земельный участок, категория земель: земли населенных пунктов, разрешенное использование: спортивные и физкультурно-оздоровительные сооружения, площадь 10000 +/- 53 кв.м</t>
  </si>
  <si>
    <t>Здание котельной с оборудованием</t>
  </si>
  <si>
    <t>Сети канализационные, протяженность - 4 км</t>
  </si>
  <si>
    <t>Сети водопровода протяженностью 1,8 км</t>
  </si>
  <si>
    <t>Пожарный водоем (открытый)</t>
  </si>
  <si>
    <t>Пожарный водоем (закрытый)</t>
  </si>
  <si>
    <t>Пожарный водоем (закрытый), 2 шт.</t>
  </si>
  <si>
    <t>с. Чекмени (кожевенный завод)</t>
  </si>
  <si>
    <t>Кирпичное здание, общ.S - 12 кв.м.</t>
  </si>
  <si>
    <t>Дороги населенного пункта протяженностью 1300 п.м.</t>
  </si>
  <si>
    <t>Дороги населенного пункта протяженностью 1900 п.м.</t>
  </si>
  <si>
    <t>Дороги населенного пункта протяженностью 600 п.м.</t>
  </si>
  <si>
    <t>Дороги населенного пункта протяженностью 1500 п.м.</t>
  </si>
  <si>
    <t>Дороги населенного пункта протяженностью 1800 п.м.</t>
  </si>
  <si>
    <t>Дороги населенного пункта протяженностью 1000 п.м.</t>
  </si>
  <si>
    <t>д. Нижняя Гаревая (Святой угор)</t>
  </si>
  <si>
    <t>с.Чекмени ул.Тополиная, д.16, кв.1</t>
  </si>
  <si>
    <t>с.Чекмени ул.Тополиная, д.16, кв.2</t>
  </si>
  <si>
    <t>нет</t>
  </si>
  <si>
    <t>с.Чекмени ул.Тополиная, д.36, кв.1</t>
  </si>
  <si>
    <t>с.Чекмени ул.Тополиная, д.36, кв.2</t>
  </si>
  <si>
    <t>с.Чекмени ул.Тополиная, д.36, кв.3</t>
  </si>
  <si>
    <t>д. Нижняя Гаревая, ул.Молодежная, д.2, кв.3</t>
  </si>
  <si>
    <t>д. Нижняя Гаревая, ул.Оборина, д.8, кв.2</t>
  </si>
  <si>
    <t>д. Нижняя Гаревая, ул.Юбилейная, д.3, кв.3</t>
  </si>
  <si>
    <t>д. Нижняя Гаревая, ул.Юбилейная, д.4, кв.1</t>
  </si>
  <si>
    <t>Автобус КАВЗ 397653 "Школьный" (2007 года выпуска)</t>
  </si>
  <si>
    <t>Емкость для подвоза воды АРС 14 (ЗИЛ-131)</t>
  </si>
  <si>
    <t>Передано в МУП "ЖКХ" Чекменевское  № 66 от 26.05.2017</t>
  </si>
  <si>
    <t>59:26:0000000:8069</t>
  </si>
  <si>
    <t xml:space="preserve">Гос.регистрация собственность   от 20.11.2017 </t>
  </si>
  <si>
    <t>Земельные участки</t>
  </si>
  <si>
    <t>КНС (канализационная насосная станция)</t>
  </si>
  <si>
    <t>59:26:2510103:332</t>
  </si>
  <si>
    <t>04.10.2017 (распоряжение № 163)</t>
  </si>
  <si>
    <t>уведомление о принятии на учет бесхозяйного имущества от 12.10.2017</t>
  </si>
  <si>
    <t>09.01.2014 (распоряжение № 2)</t>
  </si>
  <si>
    <t>Распоряжение от 27.08.2008 № 62</t>
  </si>
  <si>
    <t>59:26:2510104:470</t>
  </si>
  <si>
    <t>05.04.2017 (распоряжение № 46)</t>
  </si>
  <si>
    <t>уведомление о принятии на учет бесхозяйного имущества от 11.04.2017</t>
  </si>
  <si>
    <t>квартира приватизирована - Шардаковой О,С. в 2017 году</t>
  </si>
  <si>
    <t>глубина 32</t>
  </si>
  <si>
    <t>баланс админитрации Чекменевского с/п</t>
  </si>
  <si>
    <t>Скважина сооружение</t>
  </si>
  <si>
    <t>с. Чекмени, ул. Центральная</t>
  </si>
  <si>
    <t xml:space="preserve">  д.Нижняя Гаревая</t>
  </si>
  <si>
    <t>Земельный участок, категория земель: земли населенных пунктов, разрешенное использование: под объекты коммунального обслуживания, площадь 5587 кв.м</t>
  </si>
  <si>
    <t>59:26:0000000:8070</t>
  </si>
  <si>
    <t xml:space="preserve">Собственность, № 59:26:0000000:8070-59/008/2017-1 от 07.12.2017                </t>
  </si>
  <si>
    <t>59:26:2510103:449</t>
  </si>
  <si>
    <t xml:space="preserve">Собственность, № 59:26:2510103:449-59/099/2018-1 от 16.04.2018                </t>
  </si>
  <si>
    <t>с. Чекмени                     ул. Центральная, 1</t>
  </si>
  <si>
    <t>59:26:0730101:471  59:26:0730101:472  59:26:0730101:473</t>
  </si>
  <si>
    <t xml:space="preserve">Гос.регистрация права   собственность   от 04.06.2018 </t>
  </si>
  <si>
    <t>Помещение нежилое общей площадью 271 кв.м. (Здание детского сада (1/2 часть жилого дома)</t>
  </si>
  <si>
    <t>271 кв.м.        в т.ч.  (110кв.м.                           24,7кв.м.                      136,3кв.м.)</t>
  </si>
  <si>
    <t>01.01.2012  (пункт 125 Закона ПК введен 05.03.2013 № 179-ПК)</t>
  </si>
  <si>
    <t>01.01.2012  (пункт 124 Закона ПК введен 05.03.2013 № 179-ПК)</t>
  </si>
  <si>
    <t>59:26:0720101:265</t>
  </si>
  <si>
    <t>59:26:0710101:111</t>
  </si>
  <si>
    <t>59:26:0750101:80</t>
  </si>
  <si>
    <t>59:26:0620101:351</t>
  </si>
  <si>
    <t>59:26:0630101:1005</t>
  </si>
  <si>
    <t>59:26:0730101:283</t>
  </si>
  <si>
    <t>59:26:0720101:264</t>
  </si>
  <si>
    <t>59:26:0630101:944</t>
  </si>
  <si>
    <t>59:26:0630101:709</t>
  </si>
  <si>
    <t>59:26:0710101:106</t>
  </si>
  <si>
    <t>59:26:0670101:213</t>
  </si>
  <si>
    <t>Дамба пожарного водоема (протяженность 29м.)</t>
  </si>
  <si>
    <t xml:space="preserve">Реестр муниципального имущества Чекменевского сельского поселения  по состоянию на 01.01.2018                                                                </t>
  </si>
  <si>
    <t xml:space="preserve">Реестр муниципального имущества Чекменевского сельского поселения по состоянию на 01.01.2018                                                                </t>
  </si>
  <si>
    <t xml:space="preserve">Реестр муниципального имущества Чекменевского сельского поселения по состоянию на 01.01.2018                                                             </t>
  </si>
  <si>
    <t>правый берег реки Хвоевая</t>
  </si>
  <si>
    <t>59:26:2510103:298</t>
  </si>
  <si>
    <t xml:space="preserve">Земельный участок, категория земель: земли сельскохозяйственного назначения: под водзаборной скважиной, площадь 4400 кв.м </t>
  </si>
  <si>
    <t>собственность от 27.05.2016 № 59/008/102/2016-1608</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</si>
</sst>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quot;р.&quot;"/>
    <numFmt numFmtId="173" formatCode="#,##0&quot;р.&quot;"/>
    <numFmt numFmtId="174" formatCode="0;[Red]\-0"/>
    <numFmt numFmtId="175" formatCode="#,##0.00;[Red]\-#,##0.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
  </numFmts>
  <fonts count="58">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b/>
      <sz val="8"/>
      <name val="Times New Roman"/>
      <family val="1"/>
    </font>
    <font>
      <sz val="8"/>
      <name val="Times New Roman"/>
      <family val="1"/>
    </font>
    <font>
      <b/>
      <sz val="14"/>
      <name val="Arial Cyr"/>
      <family val="0"/>
    </font>
    <font>
      <b/>
      <sz val="10"/>
      <name val="Times New Roman"/>
      <family val="1"/>
    </font>
    <font>
      <sz val="10"/>
      <name val="Times New Roman"/>
      <family val="1"/>
    </font>
    <font>
      <b/>
      <sz val="12"/>
      <name val="Times New Roman"/>
      <family val="1"/>
    </font>
    <font>
      <b/>
      <sz val="18"/>
      <name val="Times New Roman"/>
      <family val="1"/>
    </font>
    <font>
      <b/>
      <sz val="14"/>
      <name val="Times New Roman"/>
      <family val="1"/>
    </font>
    <font>
      <sz val="12"/>
      <name val="Times New Roman"/>
      <family val="1"/>
    </font>
    <font>
      <sz val="11"/>
      <name val="Times New Roman"/>
      <family val="1"/>
    </font>
    <font>
      <sz val="11"/>
      <name val="Arial Cyr"/>
      <family val="0"/>
    </font>
    <font>
      <b/>
      <sz val="20"/>
      <name val="Times New Roman"/>
      <family val="1"/>
    </font>
    <font>
      <sz val="14"/>
      <name val="Arial Cyr"/>
      <family val="0"/>
    </font>
    <font>
      <sz val="14"/>
      <name val="Times New Roman"/>
      <family val="1"/>
    </font>
    <font>
      <b/>
      <sz val="13"/>
      <name val="Times New Roman"/>
      <family val="1"/>
    </font>
    <font>
      <sz val="13"/>
      <name val="Arial Cyr"/>
      <family val="0"/>
    </font>
    <font>
      <sz val="13"/>
      <name val="Times New Roman"/>
      <family val="1"/>
    </font>
    <font>
      <b/>
      <sz val="13"/>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C9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66">
    <xf numFmtId="0" fontId="0" fillId="0" borderId="0" xfId="0" applyAlignment="1">
      <alignment/>
    </xf>
    <xf numFmtId="0" fontId="2" fillId="0" borderId="0" xfId="0" applyFont="1" applyAlignment="1">
      <alignment/>
    </xf>
    <xf numFmtId="0" fontId="0" fillId="0" borderId="0" xfId="0" applyFill="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0" xfId="0" applyFont="1" applyBorder="1" applyAlignment="1">
      <alignment vertical="center" wrapText="1"/>
    </xf>
    <xf numFmtId="0" fontId="15" fillId="0" borderId="0" xfId="0" applyFont="1" applyAlignment="1">
      <alignment/>
    </xf>
    <xf numFmtId="0" fontId="15" fillId="0" borderId="0" xfId="0" applyFont="1" applyAlignment="1">
      <alignment horizontal="center"/>
    </xf>
    <xf numFmtId="0" fontId="9" fillId="0" borderId="0" xfId="0" applyFont="1" applyAlignment="1">
      <alignment horizontal="right" vertical="center"/>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horizontal="left" vertical="center" wrapText="1"/>
    </xf>
    <xf numFmtId="4" fontId="18" fillId="0" borderId="11" xfId="0" applyNumberFormat="1" applyFont="1" applyBorder="1" applyAlignment="1">
      <alignment horizontal="right" vertical="center"/>
    </xf>
    <xf numFmtId="0" fontId="18" fillId="0" borderId="11" xfId="0" applyFont="1" applyBorder="1" applyAlignment="1">
      <alignment vertical="center" wrapText="1"/>
    </xf>
    <xf numFmtId="0" fontId="17" fillId="0" borderId="0" xfId="0" applyFont="1" applyAlignment="1">
      <alignment/>
    </xf>
    <xf numFmtId="0" fontId="18" fillId="0" borderId="11" xfId="0" applyFont="1" applyBorder="1" applyAlignment="1">
      <alignment horizontal="center" vertical="center"/>
    </xf>
    <xf numFmtId="0" fontId="18" fillId="0" borderId="11" xfId="0" applyFont="1" applyFill="1" applyBorder="1" applyAlignment="1">
      <alignment horizontal="left" vertical="center" wrapText="1"/>
    </xf>
    <xf numFmtId="4" fontId="18" fillId="0" borderId="11" xfId="0" applyNumberFormat="1" applyFont="1" applyFill="1" applyBorder="1" applyAlignment="1">
      <alignment horizontal="right" vertical="center"/>
    </xf>
    <xf numFmtId="0" fontId="18" fillId="0" borderId="11" xfId="0" applyFont="1" applyFill="1" applyBorder="1" applyAlignment="1">
      <alignment horizontal="center" vertical="center" wrapText="1"/>
    </xf>
    <xf numFmtId="0" fontId="18" fillId="0" borderId="11" xfId="0" applyFont="1" applyBorder="1" applyAlignment="1">
      <alignment horizontal="right" vertical="center"/>
    </xf>
    <xf numFmtId="0" fontId="12" fillId="0" borderId="11" xfId="0" applyFont="1" applyBorder="1" applyAlignment="1">
      <alignment/>
    </xf>
    <xf numFmtId="0" fontId="7" fillId="0" borderId="0" xfId="0" applyFont="1" applyAlignment="1">
      <alignment/>
    </xf>
    <xf numFmtId="3" fontId="18" fillId="0" borderId="11" xfId="0" applyNumberFormat="1" applyFont="1" applyFill="1" applyBorder="1" applyAlignment="1">
      <alignment horizontal="center" vertical="center"/>
    </xf>
    <xf numFmtId="0" fontId="20" fillId="33" borderId="0" xfId="0" applyFont="1" applyFill="1" applyAlignment="1">
      <alignment/>
    </xf>
    <xf numFmtId="0" fontId="20" fillId="0" borderId="0" xfId="0" applyFont="1" applyAlignment="1">
      <alignment/>
    </xf>
    <xf numFmtId="0" fontId="21" fillId="0" borderId="11" xfId="0" applyFont="1" applyFill="1" applyBorder="1" applyAlignment="1">
      <alignment horizontal="left" vertical="center" wrapText="1"/>
    </xf>
    <xf numFmtId="0" fontId="21" fillId="33" borderId="11" xfId="0" applyFont="1" applyFill="1" applyBorder="1" applyAlignment="1">
      <alignment horizontal="center" vertical="center" wrapText="1"/>
    </xf>
    <xf numFmtId="0" fontId="21" fillId="33" borderId="11" xfId="0" applyFont="1" applyFill="1" applyBorder="1" applyAlignment="1">
      <alignment horizontal="left" vertical="center" wrapText="1"/>
    </xf>
    <xf numFmtId="0" fontId="20" fillId="0" borderId="0" xfId="0" applyFont="1" applyFill="1" applyAlignment="1">
      <alignment/>
    </xf>
    <xf numFmtId="4" fontId="21" fillId="0" borderId="11" xfId="0" applyNumberFormat="1" applyFont="1" applyFill="1" applyBorder="1" applyAlignment="1">
      <alignment horizontal="right" vertical="center"/>
    </xf>
    <xf numFmtId="0" fontId="21" fillId="0" borderId="11" xfId="0" applyFont="1" applyFill="1" applyBorder="1" applyAlignment="1">
      <alignment vertical="center"/>
    </xf>
    <xf numFmtId="0" fontId="20" fillId="0" borderId="0" xfId="0" applyFont="1" applyAlignment="1">
      <alignment vertical="center" wrapText="1"/>
    </xf>
    <xf numFmtId="0" fontId="22" fillId="0" borderId="0" xfId="0" applyFont="1" applyAlignment="1">
      <alignment/>
    </xf>
    <xf numFmtId="0" fontId="0" fillId="0" borderId="0" xfId="0" applyFont="1" applyFill="1" applyAlignment="1">
      <alignment horizontal="center" vertical="center"/>
    </xf>
    <xf numFmtId="0" fontId="20" fillId="0" borderId="0" xfId="0" applyFont="1" applyAlignment="1">
      <alignment horizontal="left" vertical="center"/>
    </xf>
    <xf numFmtId="0" fontId="19" fillId="0" borderId="11" xfId="0" applyFont="1" applyFill="1" applyBorder="1" applyAlignment="1">
      <alignment horizontal="left" vertical="center" wrapText="1"/>
    </xf>
    <xf numFmtId="3" fontId="21" fillId="0" borderId="11" xfId="0" applyNumberFormat="1" applyFont="1" applyFill="1" applyBorder="1" applyAlignment="1">
      <alignment horizontal="left"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19" fillId="0" borderId="11" xfId="0" applyFont="1" applyFill="1" applyBorder="1" applyAlignment="1">
      <alignment horizontal="left" vertical="center"/>
    </xf>
    <xf numFmtId="0" fontId="20" fillId="33" borderId="0" xfId="0" applyFont="1" applyFill="1" applyAlignment="1">
      <alignment horizontal="left" vertical="center"/>
    </xf>
    <xf numFmtId="0" fontId="20" fillId="0" borderId="0" xfId="0" applyFont="1" applyFill="1" applyAlignment="1">
      <alignment horizontal="left" vertical="center"/>
    </xf>
    <xf numFmtId="0" fontId="21" fillId="0" borderId="12" xfId="0" applyFont="1" applyFill="1" applyBorder="1" applyAlignment="1">
      <alignment horizontal="left" vertical="center" wrapText="1"/>
    </xf>
    <xf numFmtId="0" fontId="22" fillId="0" borderId="0" xfId="0" applyFont="1" applyAlignment="1">
      <alignment horizontal="left" vertical="center"/>
    </xf>
    <xf numFmtId="0" fontId="14" fillId="33" borderId="11" xfId="0" applyFont="1" applyFill="1" applyBorder="1" applyAlignment="1">
      <alignment horizontal="center" vertical="center" wrapText="1"/>
    </xf>
    <xf numFmtId="0" fontId="14" fillId="0" borderId="11" xfId="0" applyFont="1" applyBorder="1" applyAlignment="1">
      <alignment vertical="center" wrapText="1"/>
    </xf>
    <xf numFmtId="4" fontId="21" fillId="0" borderId="11" xfId="0" applyNumberFormat="1" applyFont="1" applyFill="1" applyBorder="1" applyAlignment="1">
      <alignment horizontal="right" vertical="center" wrapText="1"/>
    </xf>
    <xf numFmtId="3" fontId="13" fillId="0" borderId="13"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0" fontId="18" fillId="0" borderId="11" xfId="0" applyFont="1" applyFill="1" applyBorder="1" applyAlignment="1">
      <alignment horizontal="center" vertical="center"/>
    </xf>
    <xf numFmtId="0" fontId="12" fillId="0" borderId="0" xfId="0" applyFont="1" applyAlignment="1">
      <alignment/>
    </xf>
    <xf numFmtId="0" fontId="18" fillId="0" borderId="0" xfId="0" applyFont="1" applyAlignment="1">
      <alignment/>
    </xf>
    <xf numFmtId="3" fontId="12" fillId="0" borderId="0" xfId="0" applyNumberFormat="1" applyFont="1" applyAlignment="1">
      <alignment horizontal="right"/>
    </xf>
    <xf numFmtId="0" fontId="18" fillId="0" borderId="0" xfId="0" applyFont="1" applyAlignment="1">
      <alignment horizontal="right"/>
    </xf>
    <xf numFmtId="4" fontId="18" fillId="0" borderId="11" xfId="0" applyNumberFormat="1" applyFont="1" applyBorder="1" applyAlignment="1">
      <alignment horizontal="center" vertical="center" wrapText="1"/>
    </xf>
    <xf numFmtId="4" fontId="18" fillId="34" borderId="11" xfId="0" applyNumberFormat="1" applyFont="1" applyFill="1" applyBorder="1" applyAlignment="1">
      <alignment horizontal="right" vertical="center"/>
    </xf>
    <xf numFmtId="4" fontId="12" fillId="34" borderId="11" xfId="0" applyNumberFormat="1" applyFont="1" applyFill="1" applyBorder="1" applyAlignment="1">
      <alignment horizontal="right"/>
    </xf>
    <xf numFmtId="3" fontId="12" fillId="34" borderId="11" xfId="0" applyNumberFormat="1" applyFont="1" applyFill="1" applyBorder="1" applyAlignment="1">
      <alignment horizontal="right"/>
    </xf>
    <xf numFmtId="4" fontId="18" fillId="0" borderId="11" xfId="0" applyNumberFormat="1" applyFont="1" applyBorder="1" applyAlignment="1">
      <alignment horizontal="right" vertical="center" wrapText="1"/>
    </xf>
    <xf numFmtId="0" fontId="18" fillId="0" borderId="11" xfId="0" applyFont="1" applyBorder="1" applyAlignment="1">
      <alignment horizontal="center" wrapText="1"/>
    </xf>
    <xf numFmtId="0" fontId="12" fillId="0" borderId="11" xfId="0" applyFont="1" applyBorder="1" applyAlignment="1">
      <alignment horizontal="right"/>
    </xf>
    <xf numFmtId="0" fontId="18" fillId="0" borderId="11" xfId="0" applyFont="1" applyBorder="1" applyAlignment="1">
      <alignment horizontal="left" wrapText="1"/>
    </xf>
    <xf numFmtId="4" fontId="18" fillId="35" borderId="11" xfId="0" applyNumberFormat="1" applyFont="1" applyFill="1" applyBorder="1" applyAlignment="1">
      <alignment horizontal="right" vertical="center" wrapText="1"/>
    </xf>
    <xf numFmtId="4" fontId="12" fillId="35" borderId="11" xfId="0" applyNumberFormat="1" applyFont="1" applyFill="1" applyBorder="1" applyAlignment="1">
      <alignment/>
    </xf>
    <xf numFmtId="0" fontId="20" fillId="0" borderId="11" xfId="0" applyFont="1" applyFill="1" applyBorder="1" applyAlignment="1">
      <alignment horizontal="left" vertical="center"/>
    </xf>
    <xf numFmtId="0" fontId="9" fillId="0" borderId="0" xfId="0" applyFont="1" applyFill="1" applyAlignment="1">
      <alignment horizontal="left" vertical="center" wrapText="1"/>
    </xf>
    <xf numFmtId="0" fontId="12" fillId="0" borderId="11" xfId="0" applyFont="1" applyBorder="1" applyAlignment="1">
      <alignment horizontal="left" vertical="center" wrapText="1"/>
    </xf>
    <xf numFmtId="0" fontId="8" fillId="0" borderId="0" xfId="0" applyFont="1" applyFill="1" applyAlignment="1">
      <alignment/>
    </xf>
    <xf numFmtId="0" fontId="10" fillId="0" borderId="0" xfId="0" applyFont="1" applyFill="1" applyBorder="1" applyAlignment="1">
      <alignment vertical="center" wrapText="1"/>
    </xf>
    <xf numFmtId="0" fontId="9" fillId="0" borderId="0" xfId="0" applyFont="1" applyFill="1" applyAlignment="1">
      <alignment/>
    </xf>
    <xf numFmtId="0" fontId="9" fillId="0" borderId="0" xfId="0" applyFont="1" applyFill="1" applyAlignment="1">
      <alignment horizontal="right" vertical="center"/>
    </xf>
    <xf numFmtId="0" fontId="9" fillId="0" borderId="0" xfId="0" applyFont="1" applyFill="1" applyAlignment="1">
      <alignment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9" fillId="0" borderId="0" xfId="0" applyFont="1" applyFill="1" applyAlignment="1">
      <alignment horizontal="center" wrapText="1"/>
    </xf>
    <xf numFmtId="0" fontId="5" fillId="0" borderId="11" xfId="0" applyFont="1" applyFill="1" applyBorder="1" applyAlignment="1">
      <alignment horizontal="center" vertical="top" wrapText="1"/>
    </xf>
    <xf numFmtId="0" fontId="8" fillId="0" borderId="11"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9" fillId="0" borderId="11" xfId="0" applyFont="1" applyFill="1" applyBorder="1" applyAlignment="1">
      <alignment vertical="center"/>
    </xf>
    <xf numFmtId="3" fontId="19" fillId="0" borderId="11" xfId="0" applyNumberFormat="1" applyFont="1" applyFill="1" applyBorder="1" applyAlignment="1">
      <alignment horizontal="right" vertical="top"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top" wrapText="1"/>
    </xf>
    <xf numFmtId="14" fontId="21" fillId="0" borderId="11" xfId="0" applyNumberFormat="1" applyFont="1" applyFill="1" applyBorder="1" applyAlignment="1">
      <alignment horizontal="center" vertical="center" wrapText="1"/>
    </xf>
    <xf numFmtId="0" fontId="21" fillId="0" borderId="11" xfId="0" applyFont="1" applyFill="1" applyBorder="1" applyAlignment="1">
      <alignment vertical="center" wrapText="1"/>
    </xf>
    <xf numFmtId="0" fontId="9" fillId="0" borderId="11" xfId="0" applyFont="1" applyFill="1" applyBorder="1" applyAlignment="1">
      <alignment vertical="center" wrapText="1"/>
    </xf>
    <xf numFmtId="0" fontId="21" fillId="0" borderId="11" xfId="0" applyFont="1" applyFill="1" applyBorder="1" applyAlignment="1">
      <alignment horizontal="center" vertical="center"/>
    </xf>
    <xf numFmtId="3" fontId="21" fillId="0" borderId="11" xfId="0" applyNumberFormat="1" applyFont="1" applyFill="1" applyBorder="1" applyAlignment="1">
      <alignment horizontal="center" vertical="center" wrapText="1"/>
    </xf>
    <xf numFmtId="0" fontId="21" fillId="0" borderId="11" xfId="0" applyFont="1" applyFill="1" applyBorder="1" applyAlignment="1">
      <alignment vertical="top" wrapText="1"/>
    </xf>
    <xf numFmtId="0" fontId="19" fillId="0" borderId="11" xfId="0" applyFont="1" applyFill="1" applyBorder="1" applyAlignment="1">
      <alignment horizontal="center" vertical="center"/>
    </xf>
    <xf numFmtId="0" fontId="9" fillId="0" borderId="0" xfId="0" applyFont="1" applyFill="1" applyAlignment="1">
      <alignment vertical="center" wrapText="1"/>
    </xf>
    <xf numFmtId="0" fontId="9" fillId="0" borderId="11" xfId="0" applyFont="1" applyFill="1" applyBorder="1" applyAlignment="1">
      <alignment horizontal="left" vertical="center" wrapText="1"/>
    </xf>
    <xf numFmtId="181" fontId="21" fillId="0" borderId="11" xfId="0" applyNumberFormat="1" applyFont="1" applyFill="1" applyBorder="1" applyAlignment="1">
      <alignment horizontal="center" vertical="center" wrapText="1"/>
    </xf>
    <xf numFmtId="0" fontId="21" fillId="0" borderId="11" xfId="0" applyFont="1" applyFill="1" applyBorder="1" applyAlignment="1">
      <alignment horizontal="left" vertical="top" wrapText="1"/>
    </xf>
    <xf numFmtId="0" fontId="21" fillId="0" borderId="11" xfId="0" applyFont="1" applyFill="1" applyBorder="1" applyAlignment="1">
      <alignment wrapText="1"/>
    </xf>
    <xf numFmtId="0" fontId="19" fillId="0" borderId="11" xfId="0" applyFont="1" applyFill="1" applyBorder="1" applyAlignment="1">
      <alignment horizontal="center" vertical="center" wrapText="1"/>
    </xf>
    <xf numFmtId="4"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center" vertical="center"/>
    </xf>
    <xf numFmtId="0" fontId="19" fillId="0" borderId="11" xfId="0" applyFont="1" applyFill="1" applyBorder="1" applyAlignment="1">
      <alignment wrapText="1"/>
    </xf>
    <xf numFmtId="0" fontId="8" fillId="0" borderId="0" xfId="0" applyFont="1" applyFill="1" applyAlignment="1">
      <alignment wrapText="1"/>
    </xf>
    <xf numFmtId="0" fontId="20" fillId="0" borderId="11" xfId="0" applyFont="1" applyFill="1" applyBorder="1" applyAlignment="1">
      <alignment vertical="center" wrapText="1"/>
    </xf>
    <xf numFmtId="3" fontId="21" fillId="0" borderId="11" xfId="0" applyNumberFormat="1" applyFont="1" applyFill="1" applyBorder="1" applyAlignment="1">
      <alignment horizontal="right" vertical="center"/>
    </xf>
    <xf numFmtId="0" fontId="20" fillId="0" borderId="11"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1" fillId="0" borderId="11" xfId="0" applyFont="1" applyFill="1" applyBorder="1" applyAlignment="1">
      <alignment horizontal="left" vertical="center"/>
    </xf>
    <xf numFmtId="0" fontId="8" fillId="0" borderId="0" xfId="0" applyFont="1" applyFill="1" applyAlignment="1">
      <alignment horizontal="left" vertical="center" wrapText="1"/>
    </xf>
    <xf numFmtId="0" fontId="9" fillId="0" borderId="15" xfId="0" applyFont="1" applyFill="1" applyBorder="1" applyAlignment="1">
      <alignment horizontal="left" vertical="center" wrapText="1"/>
    </xf>
    <xf numFmtId="0" fontId="22" fillId="0" borderId="11" xfId="0" applyFont="1" applyFill="1" applyBorder="1" applyAlignment="1">
      <alignment horizontal="left" vertical="center"/>
    </xf>
    <xf numFmtId="0" fontId="19" fillId="0" borderId="11" xfId="0" applyFont="1" applyFill="1" applyBorder="1" applyAlignment="1">
      <alignment/>
    </xf>
    <xf numFmtId="0" fontId="9" fillId="0" borderId="0" xfId="0" applyFont="1" applyFill="1" applyAlignment="1">
      <alignment horizontal="right"/>
    </xf>
    <xf numFmtId="0" fontId="21" fillId="0" borderId="0" xfId="0" applyFont="1" applyFill="1" applyAlignment="1">
      <alignment/>
    </xf>
    <xf numFmtId="0" fontId="21" fillId="0" borderId="11" xfId="53" applyFont="1" applyBorder="1" applyAlignment="1">
      <alignment horizontal="center" vertical="center" wrapText="1"/>
      <protection/>
    </xf>
    <xf numFmtId="0" fontId="21" fillId="0" borderId="11" xfId="53" applyFont="1" applyBorder="1" applyAlignment="1">
      <alignment vertical="center" wrapText="1"/>
      <protection/>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3" fontId="14" fillId="0" borderId="12" xfId="0" applyNumberFormat="1" applyFont="1" applyFill="1" applyBorder="1" applyAlignment="1">
      <alignment horizontal="center" vertical="top" wrapText="1"/>
    </xf>
    <xf numFmtId="3" fontId="14" fillId="0" borderId="16" xfId="0" applyNumberFormat="1" applyFont="1" applyFill="1" applyBorder="1" applyAlignment="1">
      <alignment horizontal="center" vertical="top" wrapText="1"/>
    </xf>
    <xf numFmtId="3" fontId="14" fillId="0" borderId="15" xfId="0" applyNumberFormat="1" applyFont="1" applyFill="1" applyBorder="1" applyAlignment="1">
      <alignment horizontal="center" vertical="top" wrapText="1"/>
    </xf>
    <xf numFmtId="0" fontId="14" fillId="0" borderId="1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3" fontId="14" fillId="0" borderId="12"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3" fontId="14" fillId="0" borderId="15"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11" fillId="0" borderId="10" xfId="0" applyFont="1" applyBorder="1" applyAlignment="1">
      <alignment horizontal="left" vertical="center" wrapText="1"/>
    </xf>
    <xf numFmtId="0" fontId="16" fillId="0" borderId="0" xfId="0" applyFont="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5" xfId="0" applyFont="1" applyBorder="1" applyAlignment="1">
      <alignment horizontal="center" vertical="center" wrapText="1"/>
    </xf>
    <xf numFmtId="3" fontId="13" fillId="0" borderId="12"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xf numFmtId="0" fontId="18" fillId="0" borderId="0" xfId="0" applyFont="1" applyAlignment="1">
      <alignment horizontal="left"/>
    </xf>
    <xf numFmtId="3" fontId="13" fillId="0" borderId="13" xfId="0" applyNumberFormat="1" applyFont="1" applyBorder="1" applyAlignment="1">
      <alignment horizontal="center" vertical="center" wrapText="1"/>
    </xf>
    <xf numFmtId="3" fontId="13" fillId="0" borderId="17"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0" fontId="13"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140"/>
  <sheetViews>
    <sheetView tabSelected="1" zoomScale="50" zoomScaleNormal="50" zoomScaleSheetLayoutView="75" zoomScalePageLayoutView="0" workbookViewId="0" topLeftCell="A1">
      <pane xSplit="4" ySplit="8" topLeftCell="E135" activePane="bottomRight" state="frozen"/>
      <selection pane="topLeft" activeCell="A1" sqref="A1"/>
      <selection pane="topRight" activeCell="D1" sqref="D1"/>
      <selection pane="bottomLeft" activeCell="A8" sqref="A8"/>
      <selection pane="bottomRight" activeCell="C12" sqref="C12"/>
    </sheetView>
  </sheetViews>
  <sheetFormatPr defaultColWidth="9.00390625" defaultRowHeight="12.75"/>
  <cols>
    <col min="1" max="1" width="5.75390625" style="72" customWidth="1"/>
    <col min="2" max="2" width="10.75390625" style="72" customWidth="1"/>
    <col min="3" max="3" width="30.75390625" style="74" customWidth="1"/>
    <col min="4" max="5" width="25.75390625" style="74" customWidth="1"/>
    <col min="6" max="9" width="15.75390625" style="74" customWidth="1"/>
    <col min="10" max="13" width="20.75390625" style="118" customWidth="1"/>
    <col min="14" max="15" width="20.75390625" style="74" customWidth="1"/>
    <col min="16" max="16" width="40.75390625" style="74" customWidth="1"/>
    <col min="17" max="17" width="25.75390625" style="74" customWidth="1"/>
    <col min="18" max="18" width="30.75390625" style="74" customWidth="1"/>
    <col min="19" max="19" width="45.75390625" style="74" customWidth="1"/>
    <col min="20" max="20" width="45.75390625" style="76" customWidth="1"/>
    <col min="21" max="21" width="20.75390625" style="76" customWidth="1"/>
  </cols>
  <sheetData>
    <row r="1" spans="3:18" ht="12.75" customHeight="1">
      <c r="C1" s="73"/>
      <c r="D1" s="73"/>
      <c r="E1" s="73"/>
      <c r="F1" s="73"/>
      <c r="G1" s="73"/>
      <c r="H1" s="73"/>
      <c r="I1" s="73"/>
      <c r="J1" s="73"/>
      <c r="K1" s="73"/>
      <c r="L1" s="73"/>
      <c r="M1" s="73"/>
      <c r="N1" s="73"/>
      <c r="O1" s="73"/>
      <c r="R1" s="75" t="s">
        <v>114</v>
      </c>
    </row>
    <row r="2" spans="1:19" ht="25.5">
      <c r="A2" s="135" t="s">
        <v>434</v>
      </c>
      <c r="B2" s="135"/>
      <c r="C2" s="135"/>
      <c r="D2" s="135"/>
      <c r="E2" s="135"/>
      <c r="F2" s="135"/>
      <c r="G2" s="135"/>
      <c r="H2" s="135"/>
      <c r="I2" s="135"/>
      <c r="J2" s="135"/>
      <c r="K2" s="135"/>
      <c r="L2" s="135"/>
      <c r="M2" s="135"/>
      <c r="N2" s="135"/>
      <c r="O2" s="135"/>
      <c r="P2" s="135"/>
      <c r="Q2" s="135"/>
      <c r="R2" s="135"/>
      <c r="S2" s="77"/>
    </row>
    <row r="3" spans="1:19" ht="15.75">
      <c r="A3" s="73"/>
      <c r="B3" s="73"/>
      <c r="C3" s="73"/>
      <c r="D3" s="73"/>
      <c r="E3" s="73"/>
      <c r="F3" s="73"/>
      <c r="G3" s="73"/>
      <c r="H3" s="73"/>
      <c r="I3" s="73"/>
      <c r="J3" s="73"/>
      <c r="K3" s="73"/>
      <c r="L3" s="73"/>
      <c r="M3" s="73"/>
      <c r="N3" s="73"/>
      <c r="O3" s="73"/>
      <c r="P3" s="73"/>
      <c r="S3" s="78"/>
    </row>
    <row r="4" spans="1:19" ht="22.5">
      <c r="A4" s="79"/>
      <c r="B4" s="79"/>
      <c r="C4" s="80" t="s">
        <v>28</v>
      </c>
      <c r="D4" s="128" t="s">
        <v>90</v>
      </c>
      <c r="E4" s="128"/>
      <c r="F4" s="128"/>
      <c r="G4" s="128"/>
      <c r="H4" s="128"/>
      <c r="I4" s="128"/>
      <c r="J4" s="128"/>
      <c r="K4" s="128"/>
      <c r="L4" s="128"/>
      <c r="M4" s="128"/>
      <c r="N4" s="128"/>
      <c r="O4" s="128"/>
      <c r="P4" s="128"/>
      <c r="Q4" s="128"/>
      <c r="R4" s="128"/>
      <c r="S4" s="81"/>
    </row>
    <row r="5" spans="1:21" s="10" customFormat="1" ht="105" customHeight="1">
      <c r="A5" s="144" t="s">
        <v>112</v>
      </c>
      <c r="B5" s="144" t="s">
        <v>212</v>
      </c>
      <c r="C5" s="122" t="s">
        <v>32</v>
      </c>
      <c r="D5" s="122" t="s">
        <v>117</v>
      </c>
      <c r="E5" s="122" t="s">
        <v>113</v>
      </c>
      <c r="F5" s="132" t="s">
        <v>118</v>
      </c>
      <c r="G5" s="133"/>
      <c r="H5" s="133"/>
      <c r="I5" s="134"/>
      <c r="J5" s="136" t="s">
        <v>125</v>
      </c>
      <c r="K5" s="136"/>
      <c r="L5" s="136"/>
      <c r="M5" s="122" t="s">
        <v>111</v>
      </c>
      <c r="N5" s="137" t="s">
        <v>126</v>
      </c>
      <c r="O5" s="138"/>
      <c r="P5" s="141" t="s">
        <v>93</v>
      </c>
      <c r="Q5" s="141" t="s">
        <v>94</v>
      </c>
      <c r="R5" s="129" t="s">
        <v>88</v>
      </c>
      <c r="S5" s="125" t="s">
        <v>229</v>
      </c>
      <c r="T5" s="84"/>
      <c r="U5" s="84"/>
    </row>
    <row r="6" spans="1:21" s="9" customFormat="1" ht="15">
      <c r="A6" s="145"/>
      <c r="B6" s="145"/>
      <c r="C6" s="123"/>
      <c r="D6" s="123"/>
      <c r="E6" s="123"/>
      <c r="F6" s="132" t="s">
        <v>123</v>
      </c>
      <c r="G6" s="134"/>
      <c r="H6" s="122" t="s">
        <v>124</v>
      </c>
      <c r="I6" s="122" t="s">
        <v>122</v>
      </c>
      <c r="J6" s="122" t="s">
        <v>120</v>
      </c>
      <c r="K6" s="122" t="s">
        <v>121</v>
      </c>
      <c r="L6" s="122" t="s">
        <v>119</v>
      </c>
      <c r="M6" s="123"/>
      <c r="N6" s="139"/>
      <c r="O6" s="140"/>
      <c r="P6" s="142"/>
      <c r="Q6" s="142"/>
      <c r="R6" s="130"/>
      <c r="S6" s="126"/>
      <c r="T6" s="76"/>
      <c r="U6" s="76"/>
    </row>
    <row r="7" spans="1:21" s="9" customFormat="1" ht="30">
      <c r="A7" s="146"/>
      <c r="B7" s="146"/>
      <c r="C7" s="124"/>
      <c r="D7" s="124"/>
      <c r="E7" s="124"/>
      <c r="F7" s="82" t="s">
        <v>209</v>
      </c>
      <c r="G7" s="82" t="s">
        <v>210</v>
      </c>
      <c r="H7" s="124"/>
      <c r="I7" s="124"/>
      <c r="J7" s="124"/>
      <c r="K7" s="124"/>
      <c r="L7" s="124"/>
      <c r="M7" s="124"/>
      <c r="N7" s="83" t="s">
        <v>207</v>
      </c>
      <c r="O7" s="83" t="s">
        <v>208</v>
      </c>
      <c r="P7" s="143"/>
      <c r="Q7" s="143"/>
      <c r="R7" s="131"/>
      <c r="S7" s="127"/>
      <c r="T7" s="76"/>
      <c r="U7" s="76"/>
    </row>
    <row r="8" spans="1:19" ht="12.75">
      <c r="A8" s="85">
        <v>1</v>
      </c>
      <c r="B8" s="85">
        <f>SUM(A8)+1</f>
        <v>2</v>
      </c>
      <c r="C8" s="85">
        <f>SUM(B8)+1</f>
        <v>3</v>
      </c>
      <c r="D8" s="85">
        <f aca="true" t="shared" si="0" ref="D8:S8">SUM(C8)+1</f>
        <v>4</v>
      </c>
      <c r="E8" s="85">
        <f>SUM(D8)+1</f>
        <v>5</v>
      </c>
      <c r="F8" s="85">
        <f>SUM(E8)+1</f>
        <v>6</v>
      </c>
      <c r="G8" s="85">
        <f t="shared" si="0"/>
        <v>7</v>
      </c>
      <c r="H8" s="85">
        <f t="shared" si="0"/>
        <v>8</v>
      </c>
      <c r="I8" s="85">
        <f t="shared" si="0"/>
        <v>9</v>
      </c>
      <c r="J8" s="85">
        <f t="shared" si="0"/>
        <v>10</v>
      </c>
      <c r="K8" s="85">
        <f t="shared" si="0"/>
        <v>11</v>
      </c>
      <c r="L8" s="85">
        <f t="shared" si="0"/>
        <v>12</v>
      </c>
      <c r="M8" s="85">
        <f t="shared" si="0"/>
        <v>13</v>
      </c>
      <c r="N8" s="85">
        <f t="shared" si="0"/>
        <v>14</v>
      </c>
      <c r="O8" s="85">
        <f t="shared" si="0"/>
        <v>15</v>
      </c>
      <c r="P8" s="85">
        <f t="shared" si="0"/>
        <v>16</v>
      </c>
      <c r="Q8" s="85">
        <f t="shared" si="0"/>
        <v>17</v>
      </c>
      <c r="R8" s="85">
        <f t="shared" si="0"/>
        <v>18</v>
      </c>
      <c r="S8" s="86">
        <f t="shared" si="0"/>
        <v>19</v>
      </c>
    </row>
    <row r="9" spans="1:21" s="28" customFormat="1" ht="16.5">
      <c r="A9" s="87"/>
      <c r="B9" s="87"/>
      <c r="C9" s="88" t="s">
        <v>7</v>
      </c>
      <c r="D9" s="87"/>
      <c r="E9" s="87"/>
      <c r="F9" s="87"/>
      <c r="G9" s="87"/>
      <c r="H9" s="87"/>
      <c r="I9" s="87"/>
      <c r="J9" s="89"/>
      <c r="K9" s="89"/>
      <c r="L9" s="89"/>
      <c r="M9" s="89"/>
      <c r="N9" s="87"/>
      <c r="O9" s="87"/>
      <c r="P9" s="87"/>
      <c r="Q9" s="87"/>
      <c r="R9" s="87"/>
      <c r="S9" s="86"/>
      <c r="T9" s="76"/>
      <c r="U9" s="76"/>
    </row>
    <row r="10" spans="1:21" s="29" customFormat="1" ht="82.5">
      <c r="A10" s="90">
        <v>1</v>
      </c>
      <c r="B10" s="90">
        <v>4</v>
      </c>
      <c r="C10" s="30" t="s">
        <v>418</v>
      </c>
      <c r="D10" s="90" t="s">
        <v>415</v>
      </c>
      <c r="E10" s="90" t="s">
        <v>416</v>
      </c>
      <c r="F10" s="90" t="s">
        <v>419</v>
      </c>
      <c r="G10" s="90"/>
      <c r="H10" s="91"/>
      <c r="I10" s="91"/>
      <c r="J10" s="34">
        <v>67800</v>
      </c>
      <c r="K10" s="34">
        <v>38100</v>
      </c>
      <c r="L10" s="34">
        <v>29700</v>
      </c>
      <c r="M10" s="34"/>
      <c r="N10" s="92">
        <v>39083</v>
      </c>
      <c r="O10" s="93"/>
      <c r="P10" s="121" t="s">
        <v>417</v>
      </c>
      <c r="Q10" s="30" t="s">
        <v>213</v>
      </c>
      <c r="R10" s="30" t="s">
        <v>215</v>
      </c>
      <c r="S10" s="93" t="s">
        <v>53</v>
      </c>
      <c r="T10" s="70"/>
      <c r="U10" s="76"/>
    </row>
    <row r="11" spans="1:21" s="29" customFormat="1" ht="49.5">
      <c r="A11" s="95">
        <v>2</v>
      </c>
      <c r="B11" s="95">
        <v>5</v>
      </c>
      <c r="C11" s="30" t="s">
        <v>330</v>
      </c>
      <c r="D11" s="90" t="s">
        <v>55</v>
      </c>
      <c r="E11" s="90" t="s">
        <v>59</v>
      </c>
      <c r="F11" s="90"/>
      <c r="G11" s="90"/>
      <c r="H11" s="90"/>
      <c r="I11" s="90" t="s">
        <v>155</v>
      </c>
      <c r="J11" s="34">
        <v>802100</v>
      </c>
      <c r="K11" s="34">
        <v>469500</v>
      </c>
      <c r="L11" s="34">
        <f aca="true" t="shared" si="1" ref="L11:L54">SUM(J11-K11)</f>
        <v>332600</v>
      </c>
      <c r="M11" s="34"/>
      <c r="N11" s="92">
        <v>39083</v>
      </c>
      <c r="O11" s="93"/>
      <c r="P11" s="30" t="s">
        <v>331</v>
      </c>
      <c r="Q11" s="30" t="s">
        <v>213</v>
      </c>
      <c r="R11" s="30" t="s">
        <v>215</v>
      </c>
      <c r="S11" s="93" t="s">
        <v>391</v>
      </c>
      <c r="T11" s="70"/>
      <c r="U11" s="76"/>
    </row>
    <row r="12" spans="1:21" s="29" customFormat="1" ht="43.5" customHeight="1">
      <c r="A12" s="95">
        <v>1</v>
      </c>
      <c r="B12" s="95">
        <v>6</v>
      </c>
      <c r="C12" s="30" t="s">
        <v>334</v>
      </c>
      <c r="D12" s="90" t="s">
        <v>56</v>
      </c>
      <c r="E12" s="90" t="s">
        <v>58</v>
      </c>
      <c r="F12" s="90"/>
      <c r="G12" s="90"/>
      <c r="H12" s="90"/>
      <c r="I12" s="90" t="s">
        <v>156</v>
      </c>
      <c r="J12" s="34">
        <v>0</v>
      </c>
      <c r="K12" s="34">
        <v>0</v>
      </c>
      <c r="L12" s="34">
        <f t="shared" si="1"/>
        <v>0</v>
      </c>
      <c r="M12" s="34"/>
      <c r="N12" s="92">
        <v>39083</v>
      </c>
      <c r="O12" s="93"/>
      <c r="P12" s="30" t="s">
        <v>335</v>
      </c>
      <c r="Q12" s="30" t="s">
        <v>213</v>
      </c>
      <c r="R12" s="30" t="s">
        <v>215</v>
      </c>
      <c r="S12" s="93" t="s">
        <v>391</v>
      </c>
      <c r="T12" s="70"/>
      <c r="U12" s="76"/>
    </row>
    <row r="13" spans="1:21" s="29" customFormat="1" ht="51">
      <c r="A13" s="95">
        <v>2</v>
      </c>
      <c r="B13" s="95">
        <v>7</v>
      </c>
      <c r="C13" s="30" t="s">
        <v>364</v>
      </c>
      <c r="D13" s="90" t="s">
        <v>157</v>
      </c>
      <c r="E13" s="90"/>
      <c r="F13" s="90"/>
      <c r="G13" s="90"/>
      <c r="H13" s="90"/>
      <c r="I13" s="90"/>
      <c r="J13" s="34">
        <v>221100</v>
      </c>
      <c r="K13" s="34">
        <v>52600</v>
      </c>
      <c r="L13" s="34">
        <f t="shared" si="1"/>
        <v>168500</v>
      </c>
      <c r="M13" s="34"/>
      <c r="N13" s="92">
        <v>39083</v>
      </c>
      <c r="O13" s="93"/>
      <c r="P13" s="94" t="s">
        <v>290</v>
      </c>
      <c r="Q13" s="30" t="s">
        <v>213</v>
      </c>
      <c r="R13" s="30" t="s">
        <v>215</v>
      </c>
      <c r="S13" s="93" t="s">
        <v>391</v>
      </c>
      <c r="T13" s="70"/>
      <c r="U13" s="76"/>
    </row>
    <row r="14" spans="1:21" s="29" customFormat="1" ht="40.5" customHeight="1">
      <c r="A14" s="95">
        <v>3</v>
      </c>
      <c r="B14" s="95">
        <v>9</v>
      </c>
      <c r="C14" s="30" t="s">
        <v>365</v>
      </c>
      <c r="D14" s="90" t="s">
        <v>157</v>
      </c>
      <c r="E14" s="120" t="s">
        <v>392</v>
      </c>
      <c r="F14" s="90"/>
      <c r="G14" s="90"/>
      <c r="H14" s="96">
        <v>4000</v>
      </c>
      <c r="I14" s="90"/>
      <c r="J14" s="34">
        <v>2208000</v>
      </c>
      <c r="K14" s="34">
        <v>745200</v>
      </c>
      <c r="L14" s="34">
        <f t="shared" si="1"/>
        <v>1462800</v>
      </c>
      <c r="M14" s="34"/>
      <c r="N14" s="92">
        <v>39083</v>
      </c>
      <c r="O14" s="93"/>
      <c r="P14" s="121" t="s">
        <v>393</v>
      </c>
      <c r="Q14" s="30" t="s">
        <v>213</v>
      </c>
      <c r="R14" s="30" t="s">
        <v>215</v>
      </c>
      <c r="S14" s="93" t="s">
        <v>391</v>
      </c>
      <c r="T14" s="70"/>
      <c r="U14" s="76"/>
    </row>
    <row r="15" spans="1:21" s="29" customFormat="1" ht="66">
      <c r="A15" s="95">
        <v>4</v>
      </c>
      <c r="B15" s="95">
        <v>10</v>
      </c>
      <c r="C15" s="30" t="s">
        <v>336</v>
      </c>
      <c r="D15" s="90" t="s">
        <v>55</v>
      </c>
      <c r="E15" s="90" t="s">
        <v>95</v>
      </c>
      <c r="F15" s="90"/>
      <c r="G15" s="90"/>
      <c r="H15" s="96">
        <v>2000</v>
      </c>
      <c r="I15" s="90"/>
      <c r="J15" s="34">
        <v>484200</v>
      </c>
      <c r="K15" s="34">
        <v>484200</v>
      </c>
      <c r="L15" s="34">
        <f t="shared" si="1"/>
        <v>0</v>
      </c>
      <c r="M15" s="34"/>
      <c r="N15" s="92">
        <v>39083</v>
      </c>
      <c r="O15" s="93"/>
      <c r="P15" s="30" t="s">
        <v>337</v>
      </c>
      <c r="Q15" s="30" t="s">
        <v>213</v>
      </c>
      <c r="R15" s="30" t="s">
        <v>215</v>
      </c>
      <c r="S15" s="93" t="s">
        <v>391</v>
      </c>
      <c r="T15" s="70"/>
      <c r="U15" s="76"/>
    </row>
    <row r="16" spans="1:21" s="29" customFormat="1" ht="33">
      <c r="A16" s="95">
        <v>5</v>
      </c>
      <c r="B16" s="95">
        <v>48</v>
      </c>
      <c r="C16" s="30" t="s">
        <v>314</v>
      </c>
      <c r="D16" s="90" t="s">
        <v>157</v>
      </c>
      <c r="E16" s="90" t="s">
        <v>63</v>
      </c>
      <c r="F16" s="90"/>
      <c r="G16" s="90"/>
      <c r="H16" s="101">
        <v>5073</v>
      </c>
      <c r="I16" s="90"/>
      <c r="J16" s="34">
        <v>0</v>
      </c>
      <c r="K16" s="34"/>
      <c r="L16" s="34">
        <f t="shared" si="1"/>
        <v>0</v>
      </c>
      <c r="M16" s="34"/>
      <c r="N16" s="92">
        <v>39083</v>
      </c>
      <c r="O16" s="97"/>
      <c r="P16" s="30" t="s">
        <v>315</v>
      </c>
      <c r="Q16" s="30" t="s">
        <v>213</v>
      </c>
      <c r="R16" s="30" t="s">
        <v>215</v>
      </c>
      <c r="S16" s="98" t="s">
        <v>57</v>
      </c>
      <c r="T16" s="70"/>
      <c r="U16" s="76"/>
    </row>
    <row r="17" spans="1:21" s="29" customFormat="1" ht="66">
      <c r="A17" s="95">
        <v>6</v>
      </c>
      <c r="B17" s="95">
        <v>49</v>
      </c>
      <c r="C17" s="30" t="s">
        <v>320</v>
      </c>
      <c r="D17" s="90" t="s">
        <v>11</v>
      </c>
      <c r="E17" s="90" t="s">
        <v>62</v>
      </c>
      <c r="F17" s="90"/>
      <c r="G17" s="90"/>
      <c r="H17" s="101">
        <v>2899</v>
      </c>
      <c r="I17" s="90"/>
      <c r="J17" s="34">
        <v>0</v>
      </c>
      <c r="K17" s="34"/>
      <c r="L17" s="34">
        <f t="shared" si="1"/>
        <v>0</v>
      </c>
      <c r="M17" s="34"/>
      <c r="N17" s="92">
        <v>39083</v>
      </c>
      <c r="O17" s="97"/>
      <c r="P17" s="30" t="s">
        <v>321</v>
      </c>
      <c r="Q17" s="30" t="s">
        <v>213</v>
      </c>
      <c r="R17" s="30" t="s">
        <v>215</v>
      </c>
      <c r="S17" s="98" t="s">
        <v>57</v>
      </c>
      <c r="T17" s="70"/>
      <c r="U17" s="99"/>
    </row>
    <row r="18" spans="1:21" s="29" customFormat="1" ht="51">
      <c r="A18" s="95">
        <v>7</v>
      </c>
      <c r="B18" s="95">
        <v>50</v>
      </c>
      <c r="C18" s="30" t="s">
        <v>372</v>
      </c>
      <c r="D18" s="90" t="s">
        <v>13</v>
      </c>
      <c r="E18" s="90"/>
      <c r="F18" s="90"/>
      <c r="G18" s="90"/>
      <c r="H18" s="90">
        <v>1300</v>
      </c>
      <c r="I18" s="90"/>
      <c r="J18" s="34">
        <v>0</v>
      </c>
      <c r="K18" s="34"/>
      <c r="L18" s="34">
        <f t="shared" si="1"/>
        <v>0</v>
      </c>
      <c r="M18" s="34"/>
      <c r="N18" s="92">
        <v>39083</v>
      </c>
      <c r="O18" s="97"/>
      <c r="P18" s="100" t="s">
        <v>290</v>
      </c>
      <c r="Q18" s="30" t="s">
        <v>213</v>
      </c>
      <c r="R18" s="30" t="s">
        <v>215</v>
      </c>
      <c r="S18" s="98" t="s">
        <v>57</v>
      </c>
      <c r="T18" s="70"/>
      <c r="U18" s="99"/>
    </row>
    <row r="19" spans="1:21" s="29" customFormat="1" ht="49.5">
      <c r="A19" s="95">
        <v>8</v>
      </c>
      <c r="B19" s="95">
        <v>51</v>
      </c>
      <c r="C19" s="30" t="s">
        <v>312</v>
      </c>
      <c r="D19" s="90" t="s">
        <v>9</v>
      </c>
      <c r="E19" s="90" t="s">
        <v>64</v>
      </c>
      <c r="F19" s="90"/>
      <c r="G19" s="90"/>
      <c r="H19" s="90">
        <v>3585.2</v>
      </c>
      <c r="I19" s="90"/>
      <c r="J19" s="34">
        <v>0</v>
      </c>
      <c r="K19" s="34"/>
      <c r="L19" s="34">
        <f t="shared" si="1"/>
        <v>0</v>
      </c>
      <c r="M19" s="34"/>
      <c r="N19" s="92">
        <v>39083</v>
      </c>
      <c r="O19" s="97"/>
      <c r="P19" s="30" t="s">
        <v>313</v>
      </c>
      <c r="Q19" s="30" t="s">
        <v>213</v>
      </c>
      <c r="R19" s="30" t="s">
        <v>215</v>
      </c>
      <c r="S19" s="98" t="s">
        <v>57</v>
      </c>
      <c r="T19" s="70"/>
      <c r="U19" s="76"/>
    </row>
    <row r="20" spans="1:21" s="29" customFormat="1" ht="49.5">
      <c r="A20" s="95">
        <v>9</v>
      </c>
      <c r="B20" s="95">
        <v>52</v>
      </c>
      <c r="C20" s="30" t="s">
        <v>359</v>
      </c>
      <c r="D20" s="90" t="s">
        <v>4</v>
      </c>
      <c r="E20" s="90" t="s">
        <v>107</v>
      </c>
      <c r="F20" s="90"/>
      <c r="G20" s="90"/>
      <c r="H20" s="101">
        <v>1600</v>
      </c>
      <c r="I20" s="90"/>
      <c r="J20" s="34">
        <v>0</v>
      </c>
      <c r="K20" s="34"/>
      <c r="L20" s="34">
        <f t="shared" si="1"/>
        <v>0</v>
      </c>
      <c r="M20" s="34"/>
      <c r="N20" s="92">
        <v>39083</v>
      </c>
      <c r="O20" s="97"/>
      <c r="P20" s="93" t="s">
        <v>360</v>
      </c>
      <c r="Q20" s="30" t="s">
        <v>213</v>
      </c>
      <c r="R20" s="30" t="s">
        <v>215</v>
      </c>
      <c r="S20" s="98" t="s">
        <v>57</v>
      </c>
      <c r="T20" s="70"/>
      <c r="U20" s="76"/>
    </row>
    <row r="21" spans="1:21" s="29" customFormat="1" ht="51">
      <c r="A21" s="95">
        <v>10</v>
      </c>
      <c r="B21" s="95">
        <v>53</v>
      </c>
      <c r="C21" s="30" t="s">
        <v>373</v>
      </c>
      <c r="D21" s="90" t="s">
        <v>2</v>
      </c>
      <c r="E21" s="90"/>
      <c r="F21" s="90"/>
      <c r="G21" s="90"/>
      <c r="H21" s="90">
        <v>1900</v>
      </c>
      <c r="I21" s="90"/>
      <c r="J21" s="34">
        <v>0</v>
      </c>
      <c r="K21" s="34"/>
      <c r="L21" s="34">
        <f t="shared" si="1"/>
        <v>0</v>
      </c>
      <c r="M21" s="34"/>
      <c r="N21" s="92">
        <v>39083</v>
      </c>
      <c r="O21" s="97"/>
      <c r="P21" s="100" t="s">
        <v>290</v>
      </c>
      <c r="Q21" s="30" t="s">
        <v>213</v>
      </c>
      <c r="R21" s="30" t="s">
        <v>215</v>
      </c>
      <c r="S21" s="98" t="s">
        <v>57</v>
      </c>
      <c r="T21" s="70"/>
      <c r="U21" s="76"/>
    </row>
    <row r="22" spans="1:21" s="29" customFormat="1" ht="51">
      <c r="A22" s="95">
        <v>11</v>
      </c>
      <c r="B22" s="95">
        <v>54</v>
      </c>
      <c r="C22" s="30" t="s">
        <v>374</v>
      </c>
      <c r="D22" s="90" t="s">
        <v>10</v>
      </c>
      <c r="E22" s="90"/>
      <c r="F22" s="90"/>
      <c r="G22" s="90"/>
      <c r="H22" s="90">
        <v>600</v>
      </c>
      <c r="I22" s="90"/>
      <c r="J22" s="34">
        <v>0</v>
      </c>
      <c r="K22" s="34"/>
      <c r="L22" s="34">
        <f t="shared" si="1"/>
        <v>0</v>
      </c>
      <c r="M22" s="34"/>
      <c r="N22" s="92">
        <v>39083</v>
      </c>
      <c r="O22" s="97"/>
      <c r="P22" s="100" t="s">
        <v>290</v>
      </c>
      <c r="Q22" s="30" t="s">
        <v>213</v>
      </c>
      <c r="R22" s="30" t="s">
        <v>215</v>
      </c>
      <c r="S22" s="98" t="s">
        <v>57</v>
      </c>
      <c r="T22" s="70"/>
      <c r="U22" s="76"/>
    </row>
    <row r="23" spans="1:21" s="29" customFormat="1" ht="51">
      <c r="A23" s="95">
        <v>12</v>
      </c>
      <c r="B23" s="95">
        <v>55</v>
      </c>
      <c r="C23" s="30" t="s">
        <v>375</v>
      </c>
      <c r="D23" s="90" t="s">
        <v>18</v>
      </c>
      <c r="E23" s="90"/>
      <c r="F23" s="90"/>
      <c r="G23" s="90"/>
      <c r="H23" s="90">
        <v>1500</v>
      </c>
      <c r="I23" s="90"/>
      <c r="J23" s="34">
        <v>0</v>
      </c>
      <c r="K23" s="34"/>
      <c r="L23" s="34">
        <f t="shared" si="1"/>
        <v>0</v>
      </c>
      <c r="M23" s="34"/>
      <c r="N23" s="92">
        <v>39083</v>
      </c>
      <c r="O23" s="97"/>
      <c r="P23" s="100" t="s">
        <v>290</v>
      </c>
      <c r="Q23" s="30" t="s">
        <v>213</v>
      </c>
      <c r="R23" s="30" t="s">
        <v>215</v>
      </c>
      <c r="S23" s="98" t="s">
        <v>57</v>
      </c>
      <c r="T23" s="70"/>
      <c r="U23" s="76"/>
    </row>
    <row r="24" spans="1:21" s="29" customFormat="1" ht="66">
      <c r="A24" s="95">
        <v>13</v>
      </c>
      <c r="B24" s="95">
        <v>56</v>
      </c>
      <c r="C24" s="30" t="s">
        <v>322</v>
      </c>
      <c r="D24" s="90" t="s">
        <v>3</v>
      </c>
      <c r="E24" s="90" t="s">
        <v>48</v>
      </c>
      <c r="F24" s="90"/>
      <c r="G24" s="90"/>
      <c r="H24" s="90">
        <v>1753</v>
      </c>
      <c r="I24" s="90"/>
      <c r="J24" s="34">
        <v>0</v>
      </c>
      <c r="K24" s="34"/>
      <c r="L24" s="34">
        <f t="shared" si="1"/>
        <v>0</v>
      </c>
      <c r="M24" s="34"/>
      <c r="N24" s="92">
        <v>39083</v>
      </c>
      <c r="O24" s="97"/>
      <c r="P24" s="30" t="s">
        <v>323</v>
      </c>
      <c r="Q24" s="30" t="s">
        <v>213</v>
      </c>
      <c r="R24" s="30" t="s">
        <v>215</v>
      </c>
      <c r="S24" s="98" t="s">
        <v>57</v>
      </c>
      <c r="T24" s="70"/>
      <c r="U24" s="76"/>
    </row>
    <row r="25" spans="1:21" s="29" customFormat="1" ht="51">
      <c r="A25" s="95">
        <v>14</v>
      </c>
      <c r="B25" s="95">
        <v>57</v>
      </c>
      <c r="C25" s="30" t="s">
        <v>376</v>
      </c>
      <c r="D25" s="90" t="s">
        <v>12</v>
      </c>
      <c r="E25" s="90"/>
      <c r="F25" s="90"/>
      <c r="G25" s="90"/>
      <c r="H25" s="90">
        <v>1800</v>
      </c>
      <c r="I25" s="90"/>
      <c r="J25" s="34">
        <v>0</v>
      </c>
      <c r="K25" s="34"/>
      <c r="L25" s="34">
        <f t="shared" si="1"/>
        <v>0</v>
      </c>
      <c r="M25" s="34"/>
      <c r="N25" s="92">
        <v>39083</v>
      </c>
      <c r="O25" s="97"/>
      <c r="P25" s="100" t="s">
        <v>290</v>
      </c>
      <c r="Q25" s="30" t="s">
        <v>213</v>
      </c>
      <c r="R25" s="30" t="s">
        <v>215</v>
      </c>
      <c r="S25" s="98" t="s">
        <v>57</v>
      </c>
      <c r="T25" s="70"/>
      <c r="U25" s="76"/>
    </row>
    <row r="26" spans="1:21" s="29" customFormat="1" ht="49.5">
      <c r="A26" s="95">
        <v>15</v>
      </c>
      <c r="B26" s="95">
        <v>58</v>
      </c>
      <c r="C26" s="30" t="s">
        <v>361</v>
      </c>
      <c r="D26" s="90" t="s">
        <v>14</v>
      </c>
      <c r="E26" s="90" t="s">
        <v>106</v>
      </c>
      <c r="F26" s="90"/>
      <c r="G26" s="90"/>
      <c r="H26" s="101">
        <v>1200</v>
      </c>
      <c r="I26" s="90"/>
      <c r="J26" s="34">
        <v>0</v>
      </c>
      <c r="K26" s="34"/>
      <c r="L26" s="34">
        <f t="shared" si="1"/>
        <v>0</v>
      </c>
      <c r="M26" s="34"/>
      <c r="N26" s="92">
        <v>39083</v>
      </c>
      <c r="O26" s="97"/>
      <c r="P26" s="93" t="s">
        <v>362</v>
      </c>
      <c r="Q26" s="30" t="s">
        <v>213</v>
      </c>
      <c r="R26" s="30" t="s">
        <v>215</v>
      </c>
      <c r="S26" s="98" t="s">
        <v>57</v>
      </c>
      <c r="T26" s="70"/>
      <c r="U26" s="76"/>
    </row>
    <row r="27" spans="1:21" s="29" customFormat="1" ht="51">
      <c r="A27" s="95">
        <v>16</v>
      </c>
      <c r="B27" s="95">
        <v>59</v>
      </c>
      <c r="C27" s="30" t="s">
        <v>377</v>
      </c>
      <c r="D27" s="90" t="s">
        <v>19</v>
      </c>
      <c r="E27" s="90"/>
      <c r="F27" s="90"/>
      <c r="G27" s="90"/>
      <c r="H27" s="90">
        <v>1000</v>
      </c>
      <c r="I27" s="90"/>
      <c r="J27" s="34">
        <v>0</v>
      </c>
      <c r="K27" s="34"/>
      <c r="L27" s="34">
        <f t="shared" si="1"/>
        <v>0</v>
      </c>
      <c r="M27" s="34"/>
      <c r="N27" s="92">
        <v>39083</v>
      </c>
      <c r="O27" s="97"/>
      <c r="P27" s="100" t="s">
        <v>290</v>
      </c>
      <c r="Q27" s="30" t="s">
        <v>213</v>
      </c>
      <c r="R27" s="30" t="s">
        <v>215</v>
      </c>
      <c r="S27" s="98" t="s">
        <v>57</v>
      </c>
      <c r="T27" s="70"/>
      <c r="U27" s="76"/>
    </row>
    <row r="28" spans="1:21" s="29" customFormat="1" ht="49.5">
      <c r="A28" s="95">
        <v>17</v>
      </c>
      <c r="B28" s="95">
        <v>60</v>
      </c>
      <c r="C28" s="30" t="s">
        <v>300</v>
      </c>
      <c r="D28" s="90" t="s">
        <v>3</v>
      </c>
      <c r="E28" s="90" t="s">
        <v>422</v>
      </c>
      <c r="F28" s="90"/>
      <c r="G28" s="90"/>
      <c r="H28" s="96">
        <v>103</v>
      </c>
      <c r="I28" s="90"/>
      <c r="J28" s="34">
        <v>0</v>
      </c>
      <c r="K28" s="34"/>
      <c r="L28" s="34">
        <f>SUM(J28-K28)</f>
        <v>0</v>
      </c>
      <c r="M28" s="34"/>
      <c r="N28" s="92">
        <v>39083</v>
      </c>
      <c r="O28" s="97"/>
      <c r="P28" s="30" t="s">
        <v>301</v>
      </c>
      <c r="Q28" s="30" t="s">
        <v>213</v>
      </c>
      <c r="R28" s="30" t="s">
        <v>215</v>
      </c>
      <c r="S28" s="98" t="s">
        <v>57</v>
      </c>
      <c r="T28" s="70"/>
      <c r="U28" s="76"/>
    </row>
    <row r="29" spans="1:21" s="29" customFormat="1" ht="49.5">
      <c r="A29" s="95">
        <v>18</v>
      </c>
      <c r="B29" s="95">
        <v>61</v>
      </c>
      <c r="C29" s="30" t="s">
        <v>302</v>
      </c>
      <c r="D29" s="90" t="s">
        <v>4</v>
      </c>
      <c r="E29" s="90" t="s">
        <v>423</v>
      </c>
      <c r="F29" s="90"/>
      <c r="G29" s="90"/>
      <c r="H29" s="96">
        <v>52</v>
      </c>
      <c r="I29" s="90"/>
      <c r="J29" s="34">
        <v>0</v>
      </c>
      <c r="K29" s="34"/>
      <c r="L29" s="34">
        <f>SUM(J29-K29)</f>
        <v>0</v>
      </c>
      <c r="M29" s="34"/>
      <c r="N29" s="92">
        <v>39083</v>
      </c>
      <c r="O29" s="97"/>
      <c r="P29" s="30" t="s">
        <v>303</v>
      </c>
      <c r="Q29" s="30" t="s">
        <v>213</v>
      </c>
      <c r="R29" s="30" t="s">
        <v>215</v>
      </c>
      <c r="S29" s="98" t="s">
        <v>57</v>
      </c>
      <c r="T29" s="76"/>
      <c r="U29" s="76"/>
    </row>
    <row r="30" spans="1:21" s="29" customFormat="1" ht="51">
      <c r="A30" s="95">
        <v>19</v>
      </c>
      <c r="B30" s="95">
        <v>62</v>
      </c>
      <c r="C30" s="30" t="s">
        <v>5</v>
      </c>
      <c r="D30" s="90" t="s">
        <v>378</v>
      </c>
      <c r="E30" s="90"/>
      <c r="F30" s="90"/>
      <c r="G30" s="90"/>
      <c r="H30" s="90"/>
      <c r="I30" s="90"/>
      <c r="J30" s="34">
        <v>0</v>
      </c>
      <c r="K30" s="34"/>
      <c r="L30" s="34">
        <f>SUM(J30-K30)</f>
        <v>0</v>
      </c>
      <c r="M30" s="34"/>
      <c r="N30" s="92">
        <v>39083</v>
      </c>
      <c r="O30" s="97"/>
      <c r="P30" s="100" t="s">
        <v>290</v>
      </c>
      <c r="Q30" s="30" t="s">
        <v>213</v>
      </c>
      <c r="R30" s="30" t="s">
        <v>215</v>
      </c>
      <c r="S30" s="98" t="s">
        <v>57</v>
      </c>
      <c r="T30" s="70"/>
      <c r="U30" s="76"/>
    </row>
    <row r="31" spans="1:21" s="29" customFormat="1" ht="51">
      <c r="A31" s="95">
        <v>20</v>
      </c>
      <c r="B31" s="95">
        <v>63</v>
      </c>
      <c r="C31" s="30" t="s">
        <v>366</v>
      </c>
      <c r="D31" s="90" t="s">
        <v>157</v>
      </c>
      <c r="E31" s="90"/>
      <c r="F31" s="90"/>
      <c r="G31" s="90"/>
      <c r="H31" s="96">
        <v>1800</v>
      </c>
      <c r="I31" s="90"/>
      <c r="J31" s="34">
        <v>0</v>
      </c>
      <c r="K31" s="34"/>
      <c r="L31" s="34">
        <f t="shared" si="1"/>
        <v>0</v>
      </c>
      <c r="M31" s="34"/>
      <c r="N31" s="92">
        <v>39083</v>
      </c>
      <c r="O31" s="93"/>
      <c r="P31" s="94" t="s">
        <v>290</v>
      </c>
      <c r="Q31" s="30" t="s">
        <v>213</v>
      </c>
      <c r="R31" s="30" t="s">
        <v>215</v>
      </c>
      <c r="S31" s="93" t="s">
        <v>391</v>
      </c>
      <c r="T31" s="70"/>
      <c r="U31" s="76"/>
    </row>
    <row r="32" spans="1:21" s="29" customFormat="1" ht="51">
      <c r="A32" s="95">
        <v>21</v>
      </c>
      <c r="B32" s="95">
        <v>64</v>
      </c>
      <c r="C32" s="30" t="s">
        <v>161</v>
      </c>
      <c r="D32" s="90" t="s">
        <v>20</v>
      </c>
      <c r="E32" s="90"/>
      <c r="F32" s="90"/>
      <c r="G32" s="90"/>
      <c r="H32" s="90"/>
      <c r="I32" s="90"/>
      <c r="J32" s="34">
        <v>0</v>
      </c>
      <c r="K32" s="34"/>
      <c r="L32" s="34">
        <f>SUM(J32-K32)</f>
        <v>0</v>
      </c>
      <c r="M32" s="34"/>
      <c r="N32" s="92">
        <v>39083</v>
      </c>
      <c r="O32" s="97"/>
      <c r="P32" s="100" t="s">
        <v>290</v>
      </c>
      <c r="Q32" s="30" t="s">
        <v>213</v>
      </c>
      <c r="R32" s="30" t="s">
        <v>215</v>
      </c>
      <c r="S32" s="98" t="s">
        <v>57</v>
      </c>
      <c r="T32" s="70"/>
      <c r="U32" s="99"/>
    </row>
    <row r="33" spans="1:21" s="29" customFormat="1" ht="51">
      <c r="A33" s="95">
        <v>22</v>
      </c>
      <c r="B33" s="95">
        <v>66</v>
      </c>
      <c r="C33" s="30" t="s">
        <v>367</v>
      </c>
      <c r="D33" s="90" t="s">
        <v>158</v>
      </c>
      <c r="E33" s="90"/>
      <c r="F33" s="90"/>
      <c r="G33" s="90"/>
      <c r="H33" s="90"/>
      <c r="I33" s="90"/>
      <c r="J33" s="34">
        <v>0</v>
      </c>
      <c r="K33" s="34"/>
      <c r="L33" s="34">
        <f t="shared" si="1"/>
        <v>0</v>
      </c>
      <c r="M33" s="34"/>
      <c r="N33" s="92">
        <v>39083</v>
      </c>
      <c r="O33" s="93"/>
      <c r="P33" s="100" t="s">
        <v>290</v>
      </c>
      <c r="Q33" s="30" t="s">
        <v>213</v>
      </c>
      <c r="R33" s="30" t="s">
        <v>215</v>
      </c>
      <c r="S33" s="98" t="s">
        <v>57</v>
      </c>
      <c r="T33" s="70"/>
      <c r="U33" s="99"/>
    </row>
    <row r="34" spans="1:21" s="29" customFormat="1" ht="51">
      <c r="A34" s="95">
        <v>23</v>
      </c>
      <c r="B34" s="95">
        <v>67</v>
      </c>
      <c r="C34" s="30" t="s">
        <v>368</v>
      </c>
      <c r="D34" s="90" t="s">
        <v>159</v>
      </c>
      <c r="E34" s="90"/>
      <c r="F34" s="90"/>
      <c r="G34" s="90"/>
      <c r="H34" s="90"/>
      <c r="I34" s="90"/>
      <c r="J34" s="34">
        <v>0</v>
      </c>
      <c r="K34" s="34"/>
      <c r="L34" s="34">
        <f t="shared" si="1"/>
        <v>0</v>
      </c>
      <c r="M34" s="34"/>
      <c r="N34" s="92">
        <v>39083</v>
      </c>
      <c r="O34" s="97"/>
      <c r="P34" s="100" t="s">
        <v>290</v>
      </c>
      <c r="Q34" s="30" t="s">
        <v>213</v>
      </c>
      <c r="R34" s="30" t="s">
        <v>215</v>
      </c>
      <c r="S34" s="98" t="s">
        <v>57</v>
      </c>
      <c r="T34" s="70"/>
      <c r="U34" s="99"/>
    </row>
    <row r="35" spans="1:21" s="29" customFormat="1" ht="51">
      <c r="A35" s="95">
        <v>24</v>
      </c>
      <c r="B35" s="95">
        <v>68</v>
      </c>
      <c r="C35" s="30" t="s">
        <v>369</v>
      </c>
      <c r="D35" s="90" t="s">
        <v>408</v>
      </c>
      <c r="E35" s="90"/>
      <c r="F35" s="90"/>
      <c r="G35" s="90"/>
      <c r="H35" s="90"/>
      <c r="I35" s="90"/>
      <c r="J35" s="34">
        <v>0</v>
      </c>
      <c r="K35" s="34"/>
      <c r="L35" s="34">
        <f t="shared" si="1"/>
        <v>0</v>
      </c>
      <c r="M35" s="34"/>
      <c r="N35" s="92">
        <v>39083</v>
      </c>
      <c r="O35" s="97"/>
      <c r="P35" s="100" t="s">
        <v>290</v>
      </c>
      <c r="Q35" s="30" t="s">
        <v>213</v>
      </c>
      <c r="R35" s="30" t="s">
        <v>215</v>
      </c>
      <c r="S35" s="98" t="s">
        <v>57</v>
      </c>
      <c r="T35" s="70"/>
      <c r="U35" s="99"/>
    </row>
    <row r="36" spans="1:21" s="29" customFormat="1" ht="51">
      <c r="A36" s="95">
        <v>25</v>
      </c>
      <c r="B36" s="95">
        <v>69</v>
      </c>
      <c r="C36" s="30" t="s">
        <v>21</v>
      </c>
      <c r="D36" s="90" t="s">
        <v>370</v>
      </c>
      <c r="E36" s="90"/>
      <c r="F36" s="90"/>
      <c r="G36" s="90"/>
      <c r="H36" s="90"/>
      <c r="I36" s="90"/>
      <c r="J36" s="34">
        <v>0</v>
      </c>
      <c r="K36" s="34"/>
      <c r="L36" s="34">
        <f t="shared" si="1"/>
        <v>0</v>
      </c>
      <c r="M36" s="34"/>
      <c r="N36" s="92">
        <v>39083</v>
      </c>
      <c r="O36" s="97"/>
      <c r="P36" s="100" t="s">
        <v>290</v>
      </c>
      <c r="Q36" s="30" t="s">
        <v>213</v>
      </c>
      <c r="R36" s="30" t="s">
        <v>215</v>
      </c>
      <c r="S36" s="98" t="s">
        <v>57</v>
      </c>
      <c r="T36" s="76"/>
      <c r="U36" s="76"/>
    </row>
    <row r="37" spans="1:21" s="29" customFormat="1" ht="51">
      <c r="A37" s="95">
        <v>26</v>
      </c>
      <c r="B37" s="95">
        <v>70</v>
      </c>
      <c r="C37" s="30" t="s">
        <v>22</v>
      </c>
      <c r="D37" s="90" t="s">
        <v>23</v>
      </c>
      <c r="E37" s="90"/>
      <c r="F37" s="90"/>
      <c r="G37" s="90"/>
      <c r="H37" s="90"/>
      <c r="I37" s="90"/>
      <c r="J37" s="34">
        <v>0</v>
      </c>
      <c r="K37" s="34"/>
      <c r="L37" s="34">
        <f t="shared" si="1"/>
        <v>0</v>
      </c>
      <c r="M37" s="34"/>
      <c r="N37" s="92">
        <v>39083</v>
      </c>
      <c r="O37" s="97"/>
      <c r="P37" s="100" t="s">
        <v>290</v>
      </c>
      <c r="Q37" s="30" t="s">
        <v>213</v>
      </c>
      <c r="R37" s="30" t="s">
        <v>215</v>
      </c>
      <c r="S37" s="98" t="s">
        <v>57</v>
      </c>
      <c r="T37" s="76"/>
      <c r="U37" s="76"/>
    </row>
    <row r="38" spans="1:21" s="29" customFormat="1" ht="51">
      <c r="A38" s="95">
        <v>27</v>
      </c>
      <c r="B38" s="95">
        <v>71</v>
      </c>
      <c r="C38" s="30" t="s">
        <v>22</v>
      </c>
      <c r="D38" s="90" t="s">
        <v>370</v>
      </c>
      <c r="E38" s="90"/>
      <c r="F38" s="90"/>
      <c r="G38" s="90"/>
      <c r="H38" s="90"/>
      <c r="I38" s="90"/>
      <c r="J38" s="34">
        <v>0</v>
      </c>
      <c r="K38" s="34"/>
      <c r="L38" s="34">
        <f t="shared" si="1"/>
        <v>0</v>
      </c>
      <c r="M38" s="34"/>
      <c r="N38" s="92">
        <v>39083</v>
      </c>
      <c r="O38" s="97"/>
      <c r="P38" s="100" t="s">
        <v>290</v>
      </c>
      <c r="Q38" s="30" t="s">
        <v>213</v>
      </c>
      <c r="R38" s="30" t="s">
        <v>215</v>
      </c>
      <c r="S38" s="98" t="s">
        <v>57</v>
      </c>
      <c r="T38" s="76"/>
      <c r="U38" s="76"/>
    </row>
    <row r="39" spans="1:21" s="29" customFormat="1" ht="51">
      <c r="A39" s="95">
        <v>28</v>
      </c>
      <c r="B39" s="95">
        <v>72</v>
      </c>
      <c r="C39" s="30" t="s">
        <v>24</v>
      </c>
      <c r="D39" s="90" t="s">
        <v>9</v>
      </c>
      <c r="E39" s="90"/>
      <c r="F39" s="90"/>
      <c r="G39" s="90"/>
      <c r="H39" s="90"/>
      <c r="I39" s="90"/>
      <c r="J39" s="34">
        <v>0</v>
      </c>
      <c r="K39" s="34"/>
      <c r="L39" s="34">
        <f t="shared" si="1"/>
        <v>0</v>
      </c>
      <c r="M39" s="34"/>
      <c r="N39" s="92">
        <v>39083</v>
      </c>
      <c r="O39" s="97"/>
      <c r="P39" s="100" t="s">
        <v>290</v>
      </c>
      <c r="Q39" s="30" t="s">
        <v>213</v>
      </c>
      <c r="R39" s="30" t="s">
        <v>215</v>
      </c>
      <c r="S39" s="98" t="s">
        <v>57</v>
      </c>
      <c r="T39" s="76"/>
      <c r="U39" s="76"/>
    </row>
    <row r="40" spans="1:21" s="29" customFormat="1" ht="51">
      <c r="A40" s="95">
        <v>29</v>
      </c>
      <c r="B40" s="95">
        <v>73</v>
      </c>
      <c r="C40" s="30" t="s">
        <v>24</v>
      </c>
      <c r="D40" s="90" t="s">
        <v>157</v>
      </c>
      <c r="E40" s="90"/>
      <c r="F40" s="90"/>
      <c r="G40" s="90"/>
      <c r="H40" s="90"/>
      <c r="I40" s="90"/>
      <c r="J40" s="34">
        <v>0</v>
      </c>
      <c r="K40" s="34"/>
      <c r="L40" s="34">
        <f t="shared" si="1"/>
        <v>0</v>
      </c>
      <c r="M40" s="34"/>
      <c r="N40" s="92">
        <v>39083</v>
      </c>
      <c r="O40" s="97"/>
      <c r="P40" s="100" t="s">
        <v>290</v>
      </c>
      <c r="Q40" s="30" t="s">
        <v>213</v>
      </c>
      <c r="R40" s="30" t="s">
        <v>215</v>
      </c>
      <c r="S40" s="98" t="s">
        <v>57</v>
      </c>
      <c r="T40" s="70"/>
      <c r="U40" s="76"/>
    </row>
    <row r="41" spans="1:21" s="29" customFormat="1" ht="49.5">
      <c r="A41" s="95">
        <v>30</v>
      </c>
      <c r="B41" s="95">
        <v>74</v>
      </c>
      <c r="C41" s="30" t="s">
        <v>310</v>
      </c>
      <c r="D41" s="90" t="s">
        <v>409</v>
      </c>
      <c r="E41" s="90" t="s">
        <v>311</v>
      </c>
      <c r="F41" s="96">
        <v>10000</v>
      </c>
      <c r="G41" s="96"/>
      <c r="H41" s="90"/>
      <c r="I41" s="90"/>
      <c r="J41" s="34">
        <v>0</v>
      </c>
      <c r="K41" s="34"/>
      <c r="L41" s="34">
        <f t="shared" si="1"/>
        <v>0</v>
      </c>
      <c r="M41" s="34"/>
      <c r="N41" s="92">
        <v>39083</v>
      </c>
      <c r="O41" s="97"/>
      <c r="P41" s="30" t="s">
        <v>303</v>
      </c>
      <c r="Q41" s="30" t="s">
        <v>213</v>
      </c>
      <c r="R41" s="30" t="s">
        <v>215</v>
      </c>
      <c r="S41" s="98" t="s">
        <v>57</v>
      </c>
      <c r="T41" s="76"/>
      <c r="U41" s="76"/>
    </row>
    <row r="42" spans="1:21" s="29" customFormat="1" ht="51">
      <c r="A42" s="95">
        <v>31</v>
      </c>
      <c r="B42" s="95">
        <v>75</v>
      </c>
      <c r="C42" s="30" t="s">
        <v>371</v>
      </c>
      <c r="D42" s="90" t="s">
        <v>160</v>
      </c>
      <c r="E42" s="90"/>
      <c r="F42" s="90"/>
      <c r="G42" s="90"/>
      <c r="H42" s="90"/>
      <c r="I42" s="90"/>
      <c r="J42" s="34">
        <v>0</v>
      </c>
      <c r="K42" s="34"/>
      <c r="L42" s="34">
        <f t="shared" si="1"/>
        <v>0</v>
      </c>
      <c r="M42" s="34"/>
      <c r="N42" s="92">
        <v>39083</v>
      </c>
      <c r="O42" s="97"/>
      <c r="P42" s="100" t="s">
        <v>290</v>
      </c>
      <c r="Q42" s="30" t="s">
        <v>213</v>
      </c>
      <c r="R42" s="30" t="s">
        <v>215</v>
      </c>
      <c r="S42" s="98" t="s">
        <v>57</v>
      </c>
      <c r="T42" s="76"/>
      <c r="U42" s="76"/>
    </row>
    <row r="43" spans="1:21" s="29" customFormat="1" ht="99">
      <c r="A43" s="95">
        <v>32</v>
      </c>
      <c r="B43" s="95">
        <v>76</v>
      </c>
      <c r="C43" s="30" t="s">
        <v>298</v>
      </c>
      <c r="D43" s="90" t="s">
        <v>2</v>
      </c>
      <c r="E43" s="90" t="s">
        <v>424</v>
      </c>
      <c r="F43" s="90"/>
      <c r="G43" s="90"/>
      <c r="H43" s="101">
        <v>403.1</v>
      </c>
      <c r="I43" s="90"/>
      <c r="J43" s="34">
        <v>0</v>
      </c>
      <c r="K43" s="34"/>
      <c r="L43" s="34">
        <f aca="true" t="shared" si="2" ref="L43:L48">SUM(J43-K43)</f>
        <v>0</v>
      </c>
      <c r="M43" s="34"/>
      <c r="N43" s="92">
        <v>39083</v>
      </c>
      <c r="O43" s="97"/>
      <c r="P43" s="30" t="s">
        <v>299</v>
      </c>
      <c r="Q43" s="30" t="s">
        <v>213</v>
      </c>
      <c r="R43" s="30" t="s">
        <v>215</v>
      </c>
      <c r="S43" s="98" t="s">
        <v>57</v>
      </c>
      <c r="T43" s="70"/>
      <c r="U43" s="76"/>
    </row>
    <row r="44" spans="1:21" s="28" customFormat="1" ht="99">
      <c r="A44" s="95">
        <v>33</v>
      </c>
      <c r="B44" s="95">
        <v>77</v>
      </c>
      <c r="C44" s="30" t="s">
        <v>291</v>
      </c>
      <c r="D44" s="90" t="s">
        <v>11</v>
      </c>
      <c r="E44" s="90" t="s">
        <v>425</v>
      </c>
      <c r="F44" s="90"/>
      <c r="G44" s="90"/>
      <c r="H44" s="101">
        <v>1398.3</v>
      </c>
      <c r="I44" s="90"/>
      <c r="J44" s="34">
        <v>0</v>
      </c>
      <c r="K44" s="34"/>
      <c r="L44" s="34">
        <f t="shared" si="2"/>
        <v>0</v>
      </c>
      <c r="M44" s="34"/>
      <c r="N44" s="92">
        <v>39083</v>
      </c>
      <c r="O44" s="97"/>
      <c r="P44" s="30" t="s">
        <v>292</v>
      </c>
      <c r="Q44" s="30" t="s">
        <v>213</v>
      </c>
      <c r="R44" s="30" t="s">
        <v>215</v>
      </c>
      <c r="S44" s="98" t="s">
        <v>57</v>
      </c>
      <c r="T44" s="76"/>
      <c r="U44" s="76"/>
    </row>
    <row r="45" spans="1:21" s="28" customFormat="1" ht="214.5">
      <c r="A45" s="95">
        <v>34</v>
      </c>
      <c r="B45" s="95">
        <v>78</v>
      </c>
      <c r="C45" s="30" t="s">
        <v>295</v>
      </c>
      <c r="D45" s="90" t="s">
        <v>296</v>
      </c>
      <c r="E45" s="90" t="s">
        <v>426</v>
      </c>
      <c r="F45" s="90"/>
      <c r="G45" s="90"/>
      <c r="H45" s="101">
        <v>4990.8</v>
      </c>
      <c r="I45" s="90"/>
      <c r="J45" s="34">
        <v>0</v>
      </c>
      <c r="K45" s="34"/>
      <c r="L45" s="34">
        <f t="shared" si="2"/>
        <v>0</v>
      </c>
      <c r="M45" s="34"/>
      <c r="N45" s="92">
        <v>39083</v>
      </c>
      <c r="O45" s="97"/>
      <c r="P45" s="30" t="s">
        <v>297</v>
      </c>
      <c r="Q45" s="30" t="s">
        <v>213</v>
      </c>
      <c r="R45" s="30" t="s">
        <v>215</v>
      </c>
      <c r="S45" s="98" t="s">
        <v>57</v>
      </c>
      <c r="T45" s="70"/>
      <c r="U45" s="99"/>
    </row>
    <row r="46" spans="1:21" s="28" customFormat="1" ht="99">
      <c r="A46" s="95">
        <v>35</v>
      </c>
      <c r="B46" s="95">
        <v>79</v>
      </c>
      <c r="C46" s="30" t="s">
        <v>293</v>
      </c>
      <c r="D46" s="90" t="s">
        <v>9</v>
      </c>
      <c r="E46" s="90" t="s">
        <v>427</v>
      </c>
      <c r="F46" s="90"/>
      <c r="G46" s="90"/>
      <c r="H46" s="101">
        <v>2031.3</v>
      </c>
      <c r="I46" s="90"/>
      <c r="J46" s="34">
        <v>0</v>
      </c>
      <c r="K46" s="34"/>
      <c r="L46" s="34">
        <f t="shared" si="2"/>
        <v>0</v>
      </c>
      <c r="M46" s="34"/>
      <c r="N46" s="92">
        <v>39083</v>
      </c>
      <c r="O46" s="97"/>
      <c r="P46" s="30" t="s">
        <v>294</v>
      </c>
      <c r="Q46" s="30" t="s">
        <v>213</v>
      </c>
      <c r="R46" s="30" t="s">
        <v>215</v>
      </c>
      <c r="S46" s="98" t="s">
        <v>57</v>
      </c>
      <c r="T46" s="70"/>
      <c r="U46" s="99"/>
    </row>
    <row r="47" spans="1:21" s="28" customFormat="1" ht="66">
      <c r="A47" s="95">
        <v>36</v>
      </c>
      <c r="B47" s="95">
        <v>124</v>
      </c>
      <c r="C47" s="30" t="s">
        <v>230</v>
      </c>
      <c r="D47" s="90" t="s">
        <v>307</v>
      </c>
      <c r="E47" s="90" t="s">
        <v>42</v>
      </c>
      <c r="F47" s="90">
        <v>130.5</v>
      </c>
      <c r="G47" s="90"/>
      <c r="H47" s="90"/>
      <c r="I47" s="90"/>
      <c r="J47" s="34">
        <v>750000</v>
      </c>
      <c r="K47" s="34">
        <v>0</v>
      </c>
      <c r="L47" s="34">
        <f t="shared" si="2"/>
        <v>750000</v>
      </c>
      <c r="M47" s="34"/>
      <c r="N47" s="92" t="s">
        <v>421</v>
      </c>
      <c r="O47" s="97"/>
      <c r="P47" s="30" t="s">
        <v>308</v>
      </c>
      <c r="Q47" s="30" t="s">
        <v>213</v>
      </c>
      <c r="R47" s="30" t="s">
        <v>215</v>
      </c>
      <c r="S47" s="98" t="s">
        <v>57</v>
      </c>
      <c r="T47" s="70"/>
      <c r="U47" s="76"/>
    </row>
    <row r="48" spans="1:21" s="28" customFormat="1" ht="115.5">
      <c r="A48" s="95">
        <v>37</v>
      </c>
      <c r="B48" s="95">
        <v>125</v>
      </c>
      <c r="C48" s="30" t="s">
        <v>309</v>
      </c>
      <c r="D48" s="90" t="s">
        <v>307</v>
      </c>
      <c r="E48" s="90" t="s">
        <v>41</v>
      </c>
      <c r="F48" s="90"/>
      <c r="G48" s="90"/>
      <c r="H48" s="90">
        <v>25.35</v>
      </c>
      <c r="I48" s="90"/>
      <c r="J48" s="34">
        <f>80327.32+98929.51</f>
        <v>179256.83000000002</v>
      </c>
      <c r="K48" s="34">
        <v>0</v>
      </c>
      <c r="L48" s="34">
        <f t="shared" si="2"/>
        <v>179256.83000000002</v>
      </c>
      <c r="M48" s="34"/>
      <c r="N48" s="92" t="s">
        <v>420</v>
      </c>
      <c r="O48" s="97"/>
      <c r="P48" s="30" t="s">
        <v>306</v>
      </c>
      <c r="Q48" s="30" t="s">
        <v>213</v>
      </c>
      <c r="R48" s="30" t="s">
        <v>215</v>
      </c>
      <c r="S48" s="104" t="s">
        <v>406</v>
      </c>
      <c r="T48" s="70"/>
      <c r="U48" s="99"/>
    </row>
    <row r="49" spans="1:21" s="28" customFormat="1" ht="51">
      <c r="A49" s="95">
        <v>38</v>
      </c>
      <c r="B49" s="95"/>
      <c r="C49" s="32" t="s">
        <v>5</v>
      </c>
      <c r="D49" s="90" t="s">
        <v>4</v>
      </c>
      <c r="E49" s="90"/>
      <c r="F49" s="90"/>
      <c r="G49" s="90"/>
      <c r="H49" s="90"/>
      <c r="I49" s="90"/>
      <c r="J49" s="34">
        <v>0</v>
      </c>
      <c r="K49" s="34"/>
      <c r="L49" s="34">
        <f t="shared" si="1"/>
        <v>0</v>
      </c>
      <c r="M49" s="34"/>
      <c r="N49" s="92">
        <v>39083</v>
      </c>
      <c r="O49" s="97"/>
      <c r="P49" s="100" t="s">
        <v>290</v>
      </c>
      <c r="Q49" s="30" t="s">
        <v>213</v>
      </c>
      <c r="R49" s="30" t="s">
        <v>215</v>
      </c>
      <c r="S49" s="98" t="s">
        <v>57</v>
      </c>
      <c r="T49" s="70"/>
      <c r="U49" s="99"/>
    </row>
    <row r="50" spans="1:21" s="28" customFormat="1" ht="49.5">
      <c r="A50" s="95">
        <v>39</v>
      </c>
      <c r="B50" s="95"/>
      <c r="C50" s="30" t="s">
        <v>162</v>
      </c>
      <c r="D50" s="90" t="s">
        <v>3</v>
      </c>
      <c r="E50" s="90" t="s">
        <v>428</v>
      </c>
      <c r="F50" s="90"/>
      <c r="G50" s="90"/>
      <c r="H50" s="101">
        <v>890.7</v>
      </c>
      <c r="I50" s="90"/>
      <c r="J50" s="34">
        <v>0</v>
      </c>
      <c r="K50" s="34"/>
      <c r="L50" s="34">
        <f t="shared" si="1"/>
        <v>0</v>
      </c>
      <c r="M50" s="34"/>
      <c r="N50" s="92">
        <v>39083</v>
      </c>
      <c r="O50" s="102"/>
      <c r="P50" s="90" t="s">
        <v>38</v>
      </c>
      <c r="Q50" s="30" t="s">
        <v>213</v>
      </c>
      <c r="R50" s="30" t="s">
        <v>215</v>
      </c>
      <c r="S50" s="98" t="s">
        <v>57</v>
      </c>
      <c r="T50" s="70"/>
      <c r="U50" s="76"/>
    </row>
    <row r="51" spans="1:21" s="28" customFormat="1" ht="49.5">
      <c r="A51" s="95">
        <v>40</v>
      </c>
      <c r="B51" s="95"/>
      <c r="C51" s="30" t="s">
        <v>163</v>
      </c>
      <c r="D51" s="90" t="s">
        <v>4</v>
      </c>
      <c r="E51" s="90" t="s">
        <v>431</v>
      </c>
      <c r="F51" s="90"/>
      <c r="G51" s="90"/>
      <c r="H51" s="101">
        <v>1429</v>
      </c>
      <c r="I51" s="90"/>
      <c r="J51" s="34">
        <v>0</v>
      </c>
      <c r="K51" s="34"/>
      <c r="L51" s="34">
        <f t="shared" si="1"/>
        <v>0</v>
      </c>
      <c r="M51" s="34"/>
      <c r="N51" s="92">
        <v>39083</v>
      </c>
      <c r="O51" s="102"/>
      <c r="P51" s="90" t="s">
        <v>39</v>
      </c>
      <c r="Q51" s="30" t="s">
        <v>213</v>
      </c>
      <c r="R51" s="30" t="s">
        <v>215</v>
      </c>
      <c r="S51" s="98" t="s">
        <v>57</v>
      </c>
      <c r="T51" s="70"/>
      <c r="U51" s="76"/>
    </row>
    <row r="52" spans="1:21" s="28" customFormat="1" ht="33">
      <c r="A52" s="95">
        <v>41</v>
      </c>
      <c r="B52" s="95"/>
      <c r="C52" s="30" t="s">
        <v>164</v>
      </c>
      <c r="D52" s="90" t="s">
        <v>16</v>
      </c>
      <c r="E52" s="90"/>
      <c r="F52" s="90"/>
      <c r="G52" s="90"/>
      <c r="H52" s="90"/>
      <c r="I52" s="90"/>
      <c r="J52" s="34">
        <v>0</v>
      </c>
      <c r="K52" s="34"/>
      <c r="L52" s="34">
        <f t="shared" si="1"/>
        <v>0</v>
      </c>
      <c r="M52" s="34"/>
      <c r="N52" s="92">
        <v>39083</v>
      </c>
      <c r="O52" s="90"/>
      <c r="P52" s="90" t="s">
        <v>27</v>
      </c>
      <c r="Q52" s="30" t="s">
        <v>213</v>
      </c>
      <c r="R52" s="30" t="s">
        <v>215</v>
      </c>
      <c r="S52" s="98" t="s">
        <v>57</v>
      </c>
      <c r="T52" s="70"/>
      <c r="U52" s="76"/>
    </row>
    <row r="53" spans="1:21" s="28" customFormat="1" ht="33">
      <c r="A53" s="95">
        <v>42</v>
      </c>
      <c r="B53" s="95"/>
      <c r="C53" s="30" t="s">
        <v>433</v>
      </c>
      <c r="D53" s="90" t="s">
        <v>12</v>
      </c>
      <c r="E53" s="90" t="s">
        <v>432</v>
      </c>
      <c r="F53" s="90"/>
      <c r="G53" s="90"/>
      <c r="H53" s="90">
        <v>29</v>
      </c>
      <c r="I53" s="90"/>
      <c r="J53" s="34">
        <v>0</v>
      </c>
      <c r="K53" s="34"/>
      <c r="L53" s="34">
        <f t="shared" si="1"/>
        <v>0</v>
      </c>
      <c r="M53" s="34"/>
      <c r="N53" s="92">
        <v>39083</v>
      </c>
      <c r="O53" s="103"/>
      <c r="P53" s="90" t="s">
        <v>37</v>
      </c>
      <c r="Q53" s="30" t="s">
        <v>213</v>
      </c>
      <c r="R53" s="30" t="s">
        <v>215</v>
      </c>
      <c r="S53" s="98" t="s">
        <v>57</v>
      </c>
      <c r="T53" s="70"/>
      <c r="U53" s="99"/>
    </row>
    <row r="54" spans="1:21" s="28" customFormat="1" ht="49.5">
      <c r="A54" s="95">
        <v>43</v>
      </c>
      <c r="B54" s="95"/>
      <c r="C54" s="30" t="s">
        <v>327</v>
      </c>
      <c r="D54" s="90" t="s">
        <v>3</v>
      </c>
      <c r="E54" s="90" t="s">
        <v>60</v>
      </c>
      <c r="F54" s="90">
        <v>29.7</v>
      </c>
      <c r="G54" s="90"/>
      <c r="H54" s="90"/>
      <c r="I54" s="90"/>
      <c r="J54" s="34">
        <v>158036</v>
      </c>
      <c r="K54" s="34">
        <v>71451</v>
      </c>
      <c r="L54" s="34">
        <f t="shared" si="1"/>
        <v>86585</v>
      </c>
      <c r="M54" s="34"/>
      <c r="N54" s="92" t="s">
        <v>329</v>
      </c>
      <c r="O54" s="30"/>
      <c r="P54" s="30" t="s">
        <v>328</v>
      </c>
      <c r="Q54" s="30" t="s">
        <v>213</v>
      </c>
      <c r="R54" s="30" t="s">
        <v>215</v>
      </c>
      <c r="S54" s="93" t="s">
        <v>391</v>
      </c>
      <c r="T54" s="70"/>
      <c r="U54" s="76"/>
    </row>
    <row r="55" spans="1:21" s="28" customFormat="1" ht="66">
      <c r="A55" s="95">
        <v>44</v>
      </c>
      <c r="B55" s="95"/>
      <c r="C55" s="30" t="s">
        <v>165</v>
      </c>
      <c r="D55" s="90" t="s">
        <v>3</v>
      </c>
      <c r="E55" s="90" t="s">
        <v>61</v>
      </c>
      <c r="F55" s="90"/>
      <c r="G55" s="90"/>
      <c r="H55" s="90">
        <v>137.18</v>
      </c>
      <c r="I55" s="90"/>
      <c r="J55" s="34">
        <v>26582</v>
      </c>
      <c r="K55" s="34">
        <v>443</v>
      </c>
      <c r="L55" s="34">
        <v>26139</v>
      </c>
      <c r="M55" s="34"/>
      <c r="N55" s="92">
        <v>39083</v>
      </c>
      <c r="O55" s="30"/>
      <c r="P55" s="30" t="s">
        <v>105</v>
      </c>
      <c r="Q55" s="30" t="s">
        <v>213</v>
      </c>
      <c r="R55" s="30" t="s">
        <v>215</v>
      </c>
      <c r="S55" s="93" t="s">
        <v>391</v>
      </c>
      <c r="T55" s="70"/>
      <c r="U55" s="99"/>
    </row>
    <row r="56" spans="1:21" s="28" customFormat="1" ht="66">
      <c r="A56" s="95">
        <v>45</v>
      </c>
      <c r="B56" s="95"/>
      <c r="C56" s="30" t="s">
        <v>166</v>
      </c>
      <c r="D56" s="90" t="s">
        <v>3</v>
      </c>
      <c r="E56" s="90" t="s">
        <v>61</v>
      </c>
      <c r="F56" s="90"/>
      <c r="G56" s="90"/>
      <c r="H56" s="90">
        <v>250.79</v>
      </c>
      <c r="I56" s="90"/>
      <c r="J56" s="34">
        <v>6796</v>
      </c>
      <c r="K56" s="34">
        <v>6796</v>
      </c>
      <c r="L56" s="34">
        <f aca="true" t="shared" si="3" ref="L56:L68">SUM(J56-K56)</f>
        <v>0</v>
      </c>
      <c r="M56" s="34"/>
      <c r="N56" s="92">
        <v>39083</v>
      </c>
      <c r="O56" s="30"/>
      <c r="P56" s="30" t="s">
        <v>105</v>
      </c>
      <c r="Q56" s="30" t="s">
        <v>213</v>
      </c>
      <c r="R56" s="30" t="s">
        <v>215</v>
      </c>
      <c r="S56" s="93" t="s">
        <v>391</v>
      </c>
      <c r="T56" s="70"/>
      <c r="U56" s="76"/>
    </row>
    <row r="57" spans="1:25" s="33" customFormat="1" ht="49.5">
      <c r="A57" s="95">
        <v>46</v>
      </c>
      <c r="B57" s="95"/>
      <c r="C57" s="30" t="s">
        <v>324</v>
      </c>
      <c r="D57" s="90" t="s">
        <v>325</v>
      </c>
      <c r="E57" s="90" t="s">
        <v>96</v>
      </c>
      <c r="F57" s="90"/>
      <c r="G57" s="90"/>
      <c r="H57" s="90"/>
      <c r="I57" s="90" t="s">
        <v>167</v>
      </c>
      <c r="J57" s="34">
        <v>331268</v>
      </c>
      <c r="K57" s="34">
        <v>215457</v>
      </c>
      <c r="L57" s="34">
        <f t="shared" si="3"/>
        <v>115811</v>
      </c>
      <c r="M57" s="34"/>
      <c r="N57" s="92" t="s">
        <v>329</v>
      </c>
      <c r="O57" s="30"/>
      <c r="P57" s="30" t="s">
        <v>326</v>
      </c>
      <c r="Q57" s="30" t="s">
        <v>213</v>
      </c>
      <c r="R57" s="30" t="s">
        <v>215</v>
      </c>
      <c r="S57" s="93" t="s">
        <v>391</v>
      </c>
      <c r="T57" s="76"/>
      <c r="U57" s="76"/>
      <c r="V57" s="28"/>
      <c r="W57" s="28"/>
      <c r="X57" s="28"/>
      <c r="Y57" s="28"/>
    </row>
    <row r="58" spans="1:25" s="33" customFormat="1" ht="39.75" customHeight="1">
      <c r="A58" s="95">
        <v>47</v>
      </c>
      <c r="B58" s="95"/>
      <c r="C58" s="30" t="s">
        <v>40</v>
      </c>
      <c r="D58" s="90" t="s">
        <v>3</v>
      </c>
      <c r="E58" s="90"/>
      <c r="F58" s="90"/>
      <c r="G58" s="90"/>
      <c r="H58" s="90"/>
      <c r="I58" s="90"/>
      <c r="J58" s="34">
        <v>141225</v>
      </c>
      <c r="K58" s="34">
        <v>141225</v>
      </c>
      <c r="L58" s="34">
        <f t="shared" si="3"/>
        <v>0</v>
      </c>
      <c r="M58" s="34"/>
      <c r="N58" s="30" t="s">
        <v>105</v>
      </c>
      <c r="O58" s="30"/>
      <c r="P58" s="30" t="s">
        <v>105</v>
      </c>
      <c r="Q58" s="30" t="s">
        <v>213</v>
      </c>
      <c r="R58" s="30" t="s">
        <v>215</v>
      </c>
      <c r="S58" s="93" t="s">
        <v>391</v>
      </c>
      <c r="T58" s="76"/>
      <c r="U58" s="76"/>
      <c r="V58" s="28"/>
      <c r="W58" s="28"/>
      <c r="X58" s="28"/>
      <c r="Y58" s="28"/>
    </row>
    <row r="59" spans="1:21" s="29" customFormat="1" ht="51">
      <c r="A59" s="95">
        <v>48</v>
      </c>
      <c r="B59" s="95"/>
      <c r="C59" s="30" t="s">
        <v>1</v>
      </c>
      <c r="D59" s="90" t="s">
        <v>168</v>
      </c>
      <c r="E59" s="90"/>
      <c r="F59" s="90"/>
      <c r="G59" s="90"/>
      <c r="H59" s="90"/>
      <c r="I59" s="90"/>
      <c r="J59" s="34">
        <v>0</v>
      </c>
      <c r="K59" s="34"/>
      <c r="L59" s="34">
        <f t="shared" si="3"/>
        <v>0</v>
      </c>
      <c r="M59" s="34"/>
      <c r="N59" s="92">
        <v>39083</v>
      </c>
      <c r="O59" s="97"/>
      <c r="P59" s="100" t="s">
        <v>290</v>
      </c>
      <c r="Q59" s="30" t="s">
        <v>213</v>
      </c>
      <c r="R59" s="30" t="s">
        <v>215</v>
      </c>
      <c r="S59" s="98" t="s">
        <v>57</v>
      </c>
      <c r="T59" s="70"/>
      <c r="U59" s="76"/>
    </row>
    <row r="60" spans="1:21" s="29" customFormat="1" ht="33">
      <c r="A60" s="95">
        <v>49</v>
      </c>
      <c r="B60" s="95"/>
      <c r="C60" s="30" t="s">
        <v>154</v>
      </c>
      <c r="D60" s="90" t="s">
        <v>147</v>
      </c>
      <c r="E60" s="90"/>
      <c r="F60" s="90"/>
      <c r="G60" s="90"/>
      <c r="H60" s="90"/>
      <c r="I60" s="90"/>
      <c r="J60" s="34">
        <v>521738.8</v>
      </c>
      <c r="K60" s="34">
        <v>205202.09</v>
      </c>
      <c r="L60" s="34">
        <f t="shared" si="3"/>
        <v>316536.70999999996</v>
      </c>
      <c r="M60" s="34"/>
      <c r="N60" s="92">
        <v>39083</v>
      </c>
      <c r="O60" s="90"/>
      <c r="P60" s="90" t="s">
        <v>36</v>
      </c>
      <c r="Q60" s="30" t="s">
        <v>213</v>
      </c>
      <c r="R60" s="30" t="s">
        <v>215</v>
      </c>
      <c r="S60" s="98" t="s">
        <v>406</v>
      </c>
      <c r="T60" s="70"/>
      <c r="U60" s="76"/>
    </row>
    <row r="61" spans="1:21" s="29" customFormat="1" ht="165">
      <c r="A61" s="95">
        <v>50</v>
      </c>
      <c r="B61" s="95"/>
      <c r="C61" s="30" t="s">
        <v>316</v>
      </c>
      <c r="D61" s="90" t="s">
        <v>8</v>
      </c>
      <c r="E61" s="90" t="s">
        <v>429</v>
      </c>
      <c r="F61" s="90"/>
      <c r="G61" s="90"/>
      <c r="H61" s="101">
        <v>4788.2</v>
      </c>
      <c r="I61" s="90"/>
      <c r="J61" s="34"/>
      <c r="K61" s="34"/>
      <c r="L61" s="34">
        <f t="shared" si="3"/>
        <v>0</v>
      </c>
      <c r="M61" s="34"/>
      <c r="N61" s="90" t="s">
        <v>317</v>
      </c>
      <c r="O61" s="90" t="s">
        <v>318</v>
      </c>
      <c r="P61" s="30" t="s">
        <v>319</v>
      </c>
      <c r="Q61" s="30" t="s">
        <v>213</v>
      </c>
      <c r="R61" s="30" t="s">
        <v>215</v>
      </c>
      <c r="S61" s="104" t="s">
        <v>108</v>
      </c>
      <c r="T61" s="70"/>
      <c r="U61" s="99"/>
    </row>
    <row r="62" spans="1:21" s="29" customFormat="1" ht="42.75" customHeight="1">
      <c r="A62" s="95">
        <v>51</v>
      </c>
      <c r="B62" s="95"/>
      <c r="C62" s="30" t="s">
        <v>304</v>
      </c>
      <c r="D62" s="90" t="s">
        <v>305</v>
      </c>
      <c r="E62" s="90" t="s">
        <v>430</v>
      </c>
      <c r="F62" s="90"/>
      <c r="G62" s="90"/>
      <c r="H62" s="90">
        <v>54.4</v>
      </c>
      <c r="I62" s="90"/>
      <c r="J62" s="34">
        <v>57600</v>
      </c>
      <c r="K62" s="34"/>
      <c r="L62" s="34">
        <f t="shared" si="3"/>
        <v>57600</v>
      </c>
      <c r="M62" s="34"/>
      <c r="N62" s="92">
        <v>39083</v>
      </c>
      <c r="O62" s="97"/>
      <c r="P62" s="30" t="s">
        <v>306</v>
      </c>
      <c r="Q62" s="30" t="s">
        <v>213</v>
      </c>
      <c r="R62" s="30" t="s">
        <v>215</v>
      </c>
      <c r="S62" s="93" t="s">
        <v>391</v>
      </c>
      <c r="T62" s="70"/>
      <c r="U62" s="99"/>
    </row>
    <row r="63" spans="1:21" s="29" customFormat="1" ht="66">
      <c r="A63" s="95">
        <v>52</v>
      </c>
      <c r="B63" s="95"/>
      <c r="C63" s="30" t="s">
        <v>169</v>
      </c>
      <c r="D63" s="90" t="s">
        <v>14</v>
      </c>
      <c r="E63" s="90" t="s">
        <v>49</v>
      </c>
      <c r="F63" s="90"/>
      <c r="G63" s="90"/>
      <c r="H63" s="101">
        <v>1290</v>
      </c>
      <c r="I63" s="90"/>
      <c r="J63" s="34">
        <v>893890</v>
      </c>
      <c r="K63" s="34">
        <v>0</v>
      </c>
      <c r="L63" s="34">
        <f t="shared" si="3"/>
        <v>893890</v>
      </c>
      <c r="M63" s="34"/>
      <c r="N63" s="92">
        <v>39083</v>
      </c>
      <c r="O63" s="90" t="s">
        <v>33</v>
      </c>
      <c r="P63" s="104"/>
      <c r="Q63" s="93" t="s">
        <v>89</v>
      </c>
      <c r="R63" s="102" t="s">
        <v>97</v>
      </c>
      <c r="S63" s="98" t="s">
        <v>57</v>
      </c>
      <c r="T63" s="76"/>
      <c r="U63" s="76"/>
    </row>
    <row r="64" spans="1:21" s="29" customFormat="1" ht="82.5">
      <c r="A64" s="95">
        <v>53</v>
      </c>
      <c r="B64" s="95"/>
      <c r="C64" s="30" t="s">
        <v>347</v>
      </c>
      <c r="D64" s="90" t="s">
        <v>348</v>
      </c>
      <c r="E64" s="90" t="s">
        <v>45</v>
      </c>
      <c r="F64" s="90"/>
      <c r="G64" s="90"/>
      <c r="H64" s="101">
        <v>1349</v>
      </c>
      <c r="I64" s="90"/>
      <c r="J64" s="34"/>
      <c r="K64" s="34"/>
      <c r="L64" s="34">
        <f t="shared" si="3"/>
        <v>0</v>
      </c>
      <c r="M64" s="34"/>
      <c r="N64" s="90" t="s">
        <v>399</v>
      </c>
      <c r="O64" s="90"/>
      <c r="P64" s="30" t="s">
        <v>349</v>
      </c>
      <c r="Q64" s="30" t="s">
        <v>213</v>
      </c>
      <c r="R64" s="30" t="s">
        <v>215</v>
      </c>
      <c r="S64" s="93" t="s">
        <v>391</v>
      </c>
      <c r="T64" s="76"/>
      <c r="U64" s="76"/>
    </row>
    <row r="65" spans="1:21" s="29" customFormat="1" ht="66">
      <c r="A65" s="95">
        <v>54</v>
      </c>
      <c r="B65" s="95"/>
      <c r="C65" s="30" t="s">
        <v>357</v>
      </c>
      <c r="D65" s="90" t="s">
        <v>8</v>
      </c>
      <c r="E65" s="90" t="s">
        <v>43</v>
      </c>
      <c r="F65" s="90"/>
      <c r="G65" s="90"/>
      <c r="H65" s="90"/>
      <c r="I65" s="90" t="s">
        <v>170</v>
      </c>
      <c r="J65" s="34"/>
      <c r="K65" s="34"/>
      <c r="L65" s="34">
        <f t="shared" si="3"/>
        <v>0</v>
      </c>
      <c r="M65" s="34"/>
      <c r="N65" s="90" t="s">
        <v>399</v>
      </c>
      <c r="O65" s="90"/>
      <c r="P65" s="30" t="s">
        <v>358</v>
      </c>
      <c r="Q65" s="30" t="s">
        <v>213</v>
      </c>
      <c r="R65" s="30" t="s">
        <v>215</v>
      </c>
      <c r="S65" s="93" t="s">
        <v>391</v>
      </c>
      <c r="T65" s="76"/>
      <c r="U65" s="76"/>
    </row>
    <row r="66" spans="1:21" s="29" customFormat="1" ht="66">
      <c r="A66" s="95">
        <v>55</v>
      </c>
      <c r="B66" s="95"/>
      <c r="C66" s="30" t="s">
        <v>355</v>
      </c>
      <c r="D66" s="90" t="s">
        <v>8</v>
      </c>
      <c r="E66" s="90" t="s">
        <v>44</v>
      </c>
      <c r="F66" s="90"/>
      <c r="G66" s="90"/>
      <c r="H66" s="90"/>
      <c r="I66" s="90" t="s">
        <v>170</v>
      </c>
      <c r="J66" s="34"/>
      <c r="K66" s="34"/>
      <c r="L66" s="34">
        <f t="shared" si="3"/>
        <v>0</v>
      </c>
      <c r="M66" s="34"/>
      <c r="N66" s="90" t="s">
        <v>399</v>
      </c>
      <c r="O66" s="90"/>
      <c r="P66" s="30" t="s">
        <v>356</v>
      </c>
      <c r="Q66" s="30" t="s">
        <v>213</v>
      </c>
      <c r="R66" s="30" t="s">
        <v>215</v>
      </c>
      <c r="S66" s="93" t="s">
        <v>391</v>
      </c>
      <c r="T66" s="76"/>
      <c r="U66" s="76"/>
    </row>
    <row r="67" spans="1:21" s="29" customFormat="1" ht="82.5">
      <c r="A67" s="95">
        <v>56</v>
      </c>
      <c r="B67" s="95"/>
      <c r="C67" s="30" t="s">
        <v>341</v>
      </c>
      <c r="D67" s="90" t="s">
        <v>342</v>
      </c>
      <c r="E67" s="90" t="s">
        <v>47</v>
      </c>
      <c r="F67" s="90">
        <v>4</v>
      </c>
      <c r="G67" s="90"/>
      <c r="H67" s="90"/>
      <c r="I67" s="90"/>
      <c r="J67" s="34"/>
      <c r="K67" s="34"/>
      <c r="L67" s="34">
        <f t="shared" si="3"/>
        <v>0</v>
      </c>
      <c r="M67" s="34"/>
      <c r="N67" s="90" t="s">
        <v>399</v>
      </c>
      <c r="O67" s="90"/>
      <c r="P67" s="30" t="s">
        <v>343</v>
      </c>
      <c r="Q67" s="30" t="s">
        <v>213</v>
      </c>
      <c r="R67" s="30" t="s">
        <v>215</v>
      </c>
      <c r="S67" s="93" t="s">
        <v>391</v>
      </c>
      <c r="T67" s="76"/>
      <c r="U67" s="76"/>
    </row>
    <row r="68" spans="1:21" s="29" customFormat="1" ht="82.5">
      <c r="A68" s="95">
        <v>57</v>
      </c>
      <c r="B68" s="95"/>
      <c r="C68" s="30" t="s">
        <v>344</v>
      </c>
      <c r="D68" s="90" t="s">
        <v>345</v>
      </c>
      <c r="E68" s="90" t="s">
        <v>46</v>
      </c>
      <c r="F68" s="90">
        <v>4</v>
      </c>
      <c r="G68" s="90"/>
      <c r="H68" s="90"/>
      <c r="I68" s="90"/>
      <c r="J68" s="34"/>
      <c r="K68" s="34"/>
      <c r="L68" s="34">
        <f t="shared" si="3"/>
        <v>0</v>
      </c>
      <c r="M68" s="34"/>
      <c r="N68" s="90" t="s">
        <v>399</v>
      </c>
      <c r="O68" s="90"/>
      <c r="P68" s="30" t="s">
        <v>346</v>
      </c>
      <c r="Q68" s="30" t="s">
        <v>213</v>
      </c>
      <c r="R68" s="30" t="s">
        <v>215</v>
      </c>
      <c r="S68" s="93" t="s">
        <v>391</v>
      </c>
      <c r="T68" s="76"/>
      <c r="U68" s="76"/>
    </row>
    <row r="69" spans="1:21" s="29" customFormat="1" ht="51.75" customHeight="1">
      <c r="A69" s="95">
        <v>58</v>
      </c>
      <c r="B69" s="95"/>
      <c r="C69" s="30" t="s">
        <v>395</v>
      </c>
      <c r="D69" s="90" t="s">
        <v>8</v>
      </c>
      <c r="E69" s="90" t="s">
        <v>396</v>
      </c>
      <c r="F69" s="90">
        <v>48</v>
      </c>
      <c r="G69" s="90"/>
      <c r="H69" s="90"/>
      <c r="I69" s="90"/>
      <c r="J69" s="34"/>
      <c r="K69" s="34"/>
      <c r="L69" s="34"/>
      <c r="M69" s="34"/>
      <c r="N69" s="90" t="s">
        <v>397</v>
      </c>
      <c r="O69" s="90"/>
      <c r="P69" s="30" t="s">
        <v>398</v>
      </c>
      <c r="Q69" s="30"/>
      <c r="R69" s="30" t="s">
        <v>215</v>
      </c>
      <c r="S69" s="93" t="s">
        <v>391</v>
      </c>
      <c r="T69" s="76"/>
      <c r="U69" s="76"/>
    </row>
    <row r="70" spans="1:21" s="29" customFormat="1" ht="49.5">
      <c r="A70" s="95">
        <v>59</v>
      </c>
      <c r="B70" s="95"/>
      <c r="C70" s="30" t="s">
        <v>407</v>
      </c>
      <c r="D70" s="90" t="s">
        <v>14</v>
      </c>
      <c r="E70" s="90" t="s">
        <v>401</v>
      </c>
      <c r="F70" s="90"/>
      <c r="G70" s="90"/>
      <c r="H70" s="90"/>
      <c r="I70" s="90" t="s">
        <v>405</v>
      </c>
      <c r="J70" s="34"/>
      <c r="K70" s="34"/>
      <c r="L70" s="34"/>
      <c r="M70" s="34"/>
      <c r="N70" s="90" t="s">
        <v>402</v>
      </c>
      <c r="O70" s="90"/>
      <c r="P70" s="30" t="s">
        <v>403</v>
      </c>
      <c r="Q70" s="30"/>
      <c r="R70" s="30" t="s">
        <v>215</v>
      </c>
      <c r="S70" s="104" t="s">
        <v>57</v>
      </c>
      <c r="T70" s="76"/>
      <c r="U70" s="76"/>
    </row>
    <row r="71" spans="1:21" s="29" customFormat="1" ht="16.5">
      <c r="A71" s="95"/>
      <c r="B71" s="95"/>
      <c r="C71" s="40" t="s">
        <v>394</v>
      </c>
      <c r="D71" s="90"/>
      <c r="E71" s="90"/>
      <c r="F71" s="90"/>
      <c r="G71" s="90"/>
      <c r="H71" s="90"/>
      <c r="I71" s="90"/>
      <c r="J71" s="34"/>
      <c r="K71" s="34"/>
      <c r="L71" s="34"/>
      <c r="M71" s="34"/>
      <c r="N71" s="90"/>
      <c r="O71" s="90"/>
      <c r="P71" s="30"/>
      <c r="Q71" s="30"/>
      <c r="R71" s="30"/>
      <c r="S71" s="93"/>
      <c r="T71" s="76"/>
      <c r="U71" s="76"/>
    </row>
    <row r="72" spans="1:21" s="29" customFormat="1" ht="132">
      <c r="A72" s="95">
        <v>60</v>
      </c>
      <c r="B72" s="95"/>
      <c r="C72" s="30" t="s">
        <v>350</v>
      </c>
      <c r="D72" s="90" t="s">
        <v>8</v>
      </c>
      <c r="E72" s="90" t="s">
        <v>101</v>
      </c>
      <c r="F72" s="101">
        <v>27831</v>
      </c>
      <c r="G72" s="101"/>
      <c r="H72" s="90"/>
      <c r="I72" s="90"/>
      <c r="J72" s="34"/>
      <c r="K72" s="34"/>
      <c r="L72" s="34">
        <f>SUM(J72-K72)</f>
        <v>0</v>
      </c>
      <c r="M72" s="34">
        <v>31988394.78</v>
      </c>
      <c r="N72" s="92"/>
      <c r="O72" s="90"/>
      <c r="P72" s="30" t="s">
        <v>351</v>
      </c>
      <c r="Q72" s="30" t="s">
        <v>213</v>
      </c>
      <c r="R72" s="30" t="s">
        <v>215</v>
      </c>
      <c r="S72" s="98" t="s">
        <v>57</v>
      </c>
      <c r="T72" s="76"/>
      <c r="U72" s="76"/>
    </row>
    <row r="73" spans="1:21" s="29" customFormat="1" ht="115.5">
      <c r="A73" s="95">
        <v>61</v>
      </c>
      <c r="B73" s="95"/>
      <c r="C73" s="30" t="s">
        <v>352</v>
      </c>
      <c r="D73" s="90" t="s">
        <v>353</v>
      </c>
      <c r="E73" s="90" t="s">
        <v>102</v>
      </c>
      <c r="F73" s="101">
        <v>5548</v>
      </c>
      <c r="G73" s="101"/>
      <c r="H73" s="90"/>
      <c r="I73" s="90"/>
      <c r="J73" s="34"/>
      <c r="K73" s="34"/>
      <c r="L73" s="34">
        <f>SUM(J73-K73)</f>
        <v>0</v>
      </c>
      <c r="M73" s="34">
        <v>322949.08</v>
      </c>
      <c r="N73" s="92"/>
      <c r="O73" s="90"/>
      <c r="P73" s="30" t="s">
        <v>354</v>
      </c>
      <c r="Q73" s="30" t="s">
        <v>213</v>
      </c>
      <c r="R73" s="30" t="s">
        <v>215</v>
      </c>
      <c r="S73" s="98" t="s">
        <v>57</v>
      </c>
      <c r="T73" s="76"/>
      <c r="U73" s="76"/>
    </row>
    <row r="74" spans="1:21" s="37" customFormat="1" ht="132">
      <c r="A74" s="95">
        <v>62</v>
      </c>
      <c r="B74" s="95"/>
      <c r="C74" s="30" t="s">
        <v>338</v>
      </c>
      <c r="D74" s="90" t="s">
        <v>339</v>
      </c>
      <c r="E74" s="90" t="s">
        <v>103</v>
      </c>
      <c r="F74" s="101">
        <v>3680</v>
      </c>
      <c r="G74" s="101"/>
      <c r="H74" s="90"/>
      <c r="I74" s="90"/>
      <c r="J74" s="34"/>
      <c r="K74" s="34"/>
      <c r="L74" s="34">
        <f>SUM(J74-K74)</f>
        <v>0</v>
      </c>
      <c r="M74" s="34">
        <v>214212.8</v>
      </c>
      <c r="N74" s="92"/>
      <c r="O74" s="90"/>
      <c r="P74" s="30" t="s">
        <v>340</v>
      </c>
      <c r="Q74" s="30" t="s">
        <v>213</v>
      </c>
      <c r="R74" s="30" t="s">
        <v>215</v>
      </c>
      <c r="S74" s="98" t="s">
        <v>57</v>
      </c>
      <c r="T74" s="108"/>
      <c r="U74" s="108"/>
    </row>
    <row r="75" spans="1:21" s="29" customFormat="1" ht="115.5">
      <c r="A75" s="95">
        <v>63</v>
      </c>
      <c r="B75" s="95"/>
      <c r="C75" s="30" t="s">
        <v>332</v>
      </c>
      <c r="D75" s="90" t="s">
        <v>9</v>
      </c>
      <c r="E75" s="90" t="s">
        <v>104</v>
      </c>
      <c r="F75" s="101">
        <v>3600</v>
      </c>
      <c r="G75" s="101"/>
      <c r="H75" s="90"/>
      <c r="I75" s="90"/>
      <c r="J75" s="34"/>
      <c r="K75" s="34"/>
      <c r="L75" s="34">
        <f>SUM(J75-K75)</f>
        <v>0</v>
      </c>
      <c r="M75" s="34">
        <v>216648</v>
      </c>
      <c r="N75" s="92"/>
      <c r="O75" s="90"/>
      <c r="P75" s="30" t="s">
        <v>333</v>
      </c>
      <c r="Q75" s="30" t="s">
        <v>213</v>
      </c>
      <c r="R75" s="30" t="s">
        <v>215</v>
      </c>
      <c r="S75" s="98" t="s">
        <v>57</v>
      </c>
      <c r="T75" s="76"/>
      <c r="U75" s="76"/>
    </row>
    <row r="76" spans="1:21" s="36" customFormat="1" ht="99">
      <c r="A76" s="95">
        <v>64</v>
      </c>
      <c r="B76" s="95"/>
      <c r="C76" s="30" t="s">
        <v>439</v>
      </c>
      <c r="D76" s="90" t="s">
        <v>437</v>
      </c>
      <c r="E76" s="90" t="s">
        <v>438</v>
      </c>
      <c r="F76" s="101">
        <v>4400</v>
      </c>
      <c r="G76" s="101"/>
      <c r="H76" s="90"/>
      <c r="I76" s="90"/>
      <c r="J76" s="34"/>
      <c r="K76" s="34"/>
      <c r="L76" s="34"/>
      <c r="M76" s="34">
        <v>5343.36</v>
      </c>
      <c r="N76" s="92"/>
      <c r="O76" s="90"/>
      <c r="P76" s="30" t="s">
        <v>440</v>
      </c>
      <c r="Q76" s="30" t="s">
        <v>213</v>
      </c>
      <c r="R76" s="30" t="s">
        <v>215</v>
      </c>
      <c r="S76" s="98"/>
      <c r="T76" s="99"/>
      <c r="U76" s="99"/>
    </row>
    <row r="77" spans="1:21" s="42" customFormat="1" ht="148.5">
      <c r="A77" s="95">
        <v>65</v>
      </c>
      <c r="B77" s="95"/>
      <c r="C77" s="30" t="s">
        <v>363</v>
      </c>
      <c r="D77" s="90" t="s">
        <v>8</v>
      </c>
      <c r="E77" s="90" t="s">
        <v>413</v>
      </c>
      <c r="F77" s="101">
        <v>19100</v>
      </c>
      <c r="G77" s="101"/>
      <c r="H77" s="90"/>
      <c r="I77" s="90"/>
      <c r="J77" s="34"/>
      <c r="K77" s="34"/>
      <c r="L77" s="34">
        <f>SUM(J77-K77)</f>
        <v>0</v>
      </c>
      <c r="M77" s="34">
        <v>3806821</v>
      </c>
      <c r="N77" s="90"/>
      <c r="O77" s="90"/>
      <c r="P77" s="93" t="s">
        <v>414</v>
      </c>
      <c r="Q77" s="30" t="s">
        <v>213</v>
      </c>
      <c r="R77" s="30" t="s">
        <v>215</v>
      </c>
      <c r="S77" s="98" t="s">
        <v>57</v>
      </c>
      <c r="T77" s="70"/>
      <c r="U77" s="99"/>
    </row>
    <row r="78" spans="1:21" s="42" customFormat="1" ht="132">
      <c r="A78" s="95">
        <v>66</v>
      </c>
      <c r="B78" s="95"/>
      <c r="C78" s="30" t="s">
        <v>410</v>
      </c>
      <c r="D78" s="90" t="s">
        <v>9</v>
      </c>
      <c r="E78" s="90" t="s">
        <v>411</v>
      </c>
      <c r="F78" s="101">
        <v>5587</v>
      </c>
      <c r="G78" s="101"/>
      <c r="H78" s="90"/>
      <c r="I78" s="90"/>
      <c r="J78" s="34"/>
      <c r="K78" s="34"/>
      <c r="L78" s="34">
        <v>0</v>
      </c>
      <c r="M78" s="34">
        <v>2151609.57</v>
      </c>
      <c r="N78" s="90"/>
      <c r="O78" s="90"/>
      <c r="P78" s="93" t="s">
        <v>412</v>
      </c>
      <c r="Q78" s="30" t="s">
        <v>213</v>
      </c>
      <c r="R78" s="30" t="s">
        <v>215</v>
      </c>
      <c r="S78" s="98" t="s">
        <v>57</v>
      </c>
      <c r="T78" s="70"/>
      <c r="U78" s="99"/>
    </row>
    <row r="79" spans="1:21" s="43" customFormat="1" ht="16.5">
      <c r="A79" s="98"/>
      <c r="B79" s="98"/>
      <c r="C79" s="40" t="s">
        <v>34</v>
      </c>
      <c r="D79" s="104"/>
      <c r="E79" s="104"/>
      <c r="F79" s="105">
        <f>SUM(F10:F78)</f>
        <v>79962.2</v>
      </c>
      <c r="G79" s="105">
        <f>SUM(G10:G77)</f>
        <v>0</v>
      </c>
      <c r="H79" s="105">
        <f>SUM(H10:H77)</f>
        <v>51232.32</v>
      </c>
      <c r="I79" s="106" t="s">
        <v>171</v>
      </c>
      <c r="J79" s="105">
        <f>SUM(J10:J77)</f>
        <v>6849592.63</v>
      </c>
      <c r="K79" s="105">
        <f>SUM(K10:K77)</f>
        <v>2430174.09</v>
      </c>
      <c r="L79" s="105">
        <f>SUM(L10:L77)</f>
        <v>4419418.54</v>
      </c>
      <c r="M79" s="105">
        <f>SUM(M10:M78)</f>
        <v>38705978.589999996</v>
      </c>
      <c r="N79" s="104"/>
      <c r="O79" s="104"/>
      <c r="P79" s="107"/>
      <c r="Q79" s="107"/>
      <c r="R79" s="107"/>
      <c r="S79" s="107"/>
      <c r="T79" s="70"/>
      <c r="U79" s="114"/>
    </row>
    <row r="80" spans="1:21" s="43" customFormat="1" ht="16.5">
      <c r="A80" s="95"/>
      <c r="B80" s="95"/>
      <c r="C80" s="30"/>
      <c r="D80" s="90"/>
      <c r="E80" s="90"/>
      <c r="F80" s="90"/>
      <c r="G80" s="90"/>
      <c r="H80" s="90"/>
      <c r="I80" s="90"/>
      <c r="J80" s="105"/>
      <c r="K80" s="105"/>
      <c r="L80" s="105"/>
      <c r="M80" s="105"/>
      <c r="N80" s="90"/>
      <c r="O80" s="90"/>
      <c r="P80" s="103"/>
      <c r="Q80" s="103"/>
      <c r="R80" s="103"/>
      <c r="S80" s="103"/>
      <c r="T80" s="70"/>
      <c r="U80" s="99"/>
    </row>
    <row r="81" spans="1:21" s="43" customFormat="1" ht="31.5" customHeight="1">
      <c r="A81" s="98"/>
      <c r="B81" s="98"/>
      <c r="C81" s="40" t="s">
        <v>91</v>
      </c>
      <c r="D81" s="109"/>
      <c r="E81" s="103"/>
      <c r="F81" s="103"/>
      <c r="G81" s="103"/>
      <c r="H81" s="103"/>
      <c r="I81" s="103"/>
      <c r="J81" s="110"/>
      <c r="K81" s="110"/>
      <c r="L81" s="110"/>
      <c r="M81" s="110"/>
      <c r="N81" s="103"/>
      <c r="O81" s="103"/>
      <c r="P81" s="35"/>
      <c r="Q81" s="35"/>
      <c r="R81" s="35"/>
      <c r="S81" s="35"/>
      <c r="T81" s="70"/>
      <c r="U81" s="99"/>
    </row>
    <row r="82" spans="1:21" s="43" customFormat="1" ht="49.5">
      <c r="A82" s="98">
        <v>1</v>
      </c>
      <c r="B82" s="44">
        <v>14</v>
      </c>
      <c r="C82" s="30" t="s">
        <v>172</v>
      </c>
      <c r="D82" s="30" t="s">
        <v>379</v>
      </c>
      <c r="E82" s="30" t="s">
        <v>70</v>
      </c>
      <c r="F82" s="51">
        <v>36.6</v>
      </c>
      <c r="G82" s="51">
        <f>SUM(G83:G83)</f>
        <v>27.4</v>
      </c>
      <c r="H82" s="111"/>
      <c r="I82" s="30"/>
      <c r="J82" s="34">
        <v>133600</v>
      </c>
      <c r="K82" s="34">
        <v>106000</v>
      </c>
      <c r="L82" s="34">
        <f>SUM(J82-K82)</f>
        <v>27600</v>
      </c>
      <c r="M82" s="34">
        <v>316520.46</v>
      </c>
      <c r="N82" s="92">
        <v>39083</v>
      </c>
      <c r="O82" s="30"/>
      <c r="P82" s="30" t="s">
        <v>221</v>
      </c>
      <c r="Q82" s="30" t="s">
        <v>213</v>
      </c>
      <c r="R82" s="30" t="s">
        <v>215</v>
      </c>
      <c r="S82" s="30" t="s">
        <v>50</v>
      </c>
      <c r="T82" s="70"/>
      <c r="U82" s="99"/>
    </row>
    <row r="83" spans="1:21" s="39" customFormat="1" ht="49.5">
      <c r="A83" s="104">
        <f>SUM(A82)+1</f>
        <v>2</v>
      </c>
      <c r="B83" s="40">
        <v>14</v>
      </c>
      <c r="C83" s="30" t="s">
        <v>172</v>
      </c>
      <c r="D83" s="30" t="s">
        <v>380</v>
      </c>
      <c r="E83" s="30" t="s">
        <v>69</v>
      </c>
      <c r="F83" s="51">
        <v>37.1</v>
      </c>
      <c r="G83" s="51">
        <v>27.4</v>
      </c>
      <c r="H83" s="111"/>
      <c r="I83" s="30"/>
      <c r="J83" s="34">
        <v>133600</v>
      </c>
      <c r="K83" s="34">
        <v>106000</v>
      </c>
      <c r="L83" s="34">
        <f>SUM(J83-K83)</f>
        <v>27600</v>
      </c>
      <c r="M83" s="34">
        <v>320844.51</v>
      </c>
      <c r="N83" s="92">
        <v>39083</v>
      </c>
      <c r="O83" s="30"/>
      <c r="P83" s="30" t="s">
        <v>222</v>
      </c>
      <c r="Q83" s="30" t="s">
        <v>213</v>
      </c>
      <c r="R83" s="30" t="s">
        <v>215</v>
      </c>
      <c r="S83" s="30" t="s">
        <v>50</v>
      </c>
      <c r="T83" s="70"/>
      <c r="U83" s="99"/>
    </row>
    <row r="84" spans="1:21" s="39" customFormat="1" ht="33">
      <c r="A84" s="104">
        <f aca="true" t="shared" si="4" ref="A84:A137">SUM(A83)+1</f>
        <v>3</v>
      </c>
      <c r="B84" s="40">
        <v>83</v>
      </c>
      <c r="C84" s="30" t="s">
        <v>0</v>
      </c>
      <c r="D84" s="30" t="s">
        <v>6</v>
      </c>
      <c r="E84" s="30"/>
      <c r="F84" s="51">
        <v>36</v>
      </c>
      <c r="G84" s="51">
        <v>30</v>
      </c>
      <c r="H84" s="112"/>
      <c r="I84" s="30"/>
      <c r="J84" s="34">
        <v>0</v>
      </c>
      <c r="K84" s="34">
        <v>0</v>
      </c>
      <c r="L84" s="34">
        <f>SUM(J84-K84)</f>
        <v>0</v>
      </c>
      <c r="M84" s="34"/>
      <c r="N84" s="92">
        <v>39083</v>
      </c>
      <c r="O84" s="30"/>
      <c r="P84" s="30"/>
      <c r="Q84" s="30" t="s">
        <v>213</v>
      </c>
      <c r="R84" s="113" t="s">
        <v>381</v>
      </c>
      <c r="S84" s="30" t="s">
        <v>50</v>
      </c>
      <c r="T84" s="70"/>
      <c r="U84" s="99"/>
    </row>
    <row r="85" spans="1:21" s="39" customFormat="1" ht="49.5">
      <c r="A85" s="104">
        <f t="shared" si="4"/>
        <v>4</v>
      </c>
      <c r="B85" s="40">
        <v>85</v>
      </c>
      <c r="C85" s="30" t="s">
        <v>172</v>
      </c>
      <c r="D85" s="30" t="s">
        <v>382</v>
      </c>
      <c r="E85" s="30" t="s">
        <v>71</v>
      </c>
      <c r="F85" s="51">
        <v>29.8</v>
      </c>
      <c r="G85" s="51">
        <v>20</v>
      </c>
      <c r="H85" s="112"/>
      <c r="I85" s="30"/>
      <c r="J85" s="34">
        <v>0</v>
      </c>
      <c r="K85" s="34">
        <v>0</v>
      </c>
      <c r="L85" s="34">
        <f aca="true" t="shared" si="5" ref="L85:L98">SUM(J85-K85)</f>
        <v>0</v>
      </c>
      <c r="M85" s="34"/>
      <c r="N85" s="92">
        <v>39083</v>
      </c>
      <c r="O85" s="30"/>
      <c r="P85" s="30" t="s">
        <v>223</v>
      </c>
      <c r="Q85" s="30" t="s">
        <v>213</v>
      </c>
      <c r="R85" s="30" t="s">
        <v>215</v>
      </c>
      <c r="S85" s="30" t="s">
        <v>50</v>
      </c>
      <c r="T85" s="70"/>
      <c r="U85" s="99"/>
    </row>
    <row r="86" spans="1:21" s="39" customFormat="1" ht="49.5">
      <c r="A86" s="104">
        <f t="shared" si="4"/>
        <v>5</v>
      </c>
      <c r="B86" s="40">
        <v>86</v>
      </c>
      <c r="C86" s="30" t="s">
        <v>172</v>
      </c>
      <c r="D86" s="30" t="s">
        <v>383</v>
      </c>
      <c r="E86" s="30" t="s">
        <v>72</v>
      </c>
      <c r="F86" s="51">
        <v>30.1</v>
      </c>
      <c r="G86" s="51">
        <v>25</v>
      </c>
      <c r="H86" s="112"/>
      <c r="I86" s="30"/>
      <c r="J86" s="34">
        <v>0</v>
      </c>
      <c r="K86" s="34">
        <v>0</v>
      </c>
      <c r="L86" s="34">
        <f t="shared" si="5"/>
        <v>0</v>
      </c>
      <c r="M86" s="34"/>
      <c r="N86" s="92">
        <v>39083</v>
      </c>
      <c r="O86" s="30"/>
      <c r="P86" s="30" t="s">
        <v>224</v>
      </c>
      <c r="Q86" s="30" t="s">
        <v>213</v>
      </c>
      <c r="R86" s="30" t="s">
        <v>215</v>
      </c>
      <c r="S86" s="30" t="s">
        <v>50</v>
      </c>
      <c r="T86" s="70"/>
      <c r="U86" s="99"/>
    </row>
    <row r="87" spans="1:21" s="39" customFormat="1" ht="49.5">
      <c r="A87" s="104">
        <f t="shared" si="4"/>
        <v>6</v>
      </c>
      <c r="B87" s="40">
        <v>87</v>
      </c>
      <c r="C87" s="30" t="s">
        <v>172</v>
      </c>
      <c r="D87" s="30" t="s">
        <v>384</v>
      </c>
      <c r="E87" s="30" t="s">
        <v>73</v>
      </c>
      <c r="F87" s="51">
        <v>40.7</v>
      </c>
      <c r="G87" s="51">
        <v>30</v>
      </c>
      <c r="H87" s="112"/>
      <c r="I87" s="30"/>
      <c r="J87" s="34">
        <v>0</v>
      </c>
      <c r="K87" s="34">
        <v>0</v>
      </c>
      <c r="L87" s="34">
        <f t="shared" si="5"/>
        <v>0</v>
      </c>
      <c r="M87" s="34"/>
      <c r="N87" s="92">
        <v>39083</v>
      </c>
      <c r="O87" s="30"/>
      <c r="P87" s="30" t="s">
        <v>225</v>
      </c>
      <c r="Q87" s="30" t="s">
        <v>213</v>
      </c>
      <c r="R87" s="30" t="s">
        <v>215</v>
      </c>
      <c r="S87" s="30" t="s">
        <v>50</v>
      </c>
      <c r="T87" s="70"/>
      <c r="U87" s="99"/>
    </row>
    <row r="88" spans="1:21" s="42" customFormat="1" ht="49.5">
      <c r="A88" s="104">
        <f t="shared" si="4"/>
        <v>7</v>
      </c>
      <c r="B88" s="44">
        <v>17</v>
      </c>
      <c r="C88" s="30" t="s">
        <v>172</v>
      </c>
      <c r="D88" s="30" t="s">
        <v>173</v>
      </c>
      <c r="E88" s="30" t="s">
        <v>65</v>
      </c>
      <c r="F88" s="51">
        <v>33.5</v>
      </c>
      <c r="G88" s="51">
        <v>14.3</v>
      </c>
      <c r="H88" s="69"/>
      <c r="I88" s="30"/>
      <c r="J88" s="34">
        <v>29100</v>
      </c>
      <c r="K88" s="34">
        <v>900</v>
      </c>
      <c r="L88" s="34">
        <f t="shared" si="5"/>
        <v>28200</v>
      </c>
      <c r="M88" s="34">
        <v>455434.17</v>
      </c>
      <c r="N88" s="92">
        <v>39083</v>
      </c>
      <c r="O88" s="30"/>
      <c r="P88" s="30" t="s">
        <v>250</v>
      </c>
      <c r="Q88" s="30" t="s">
        <v>213</v>
      </c>
      <c r="R88" s="30" t="s">
        <v>215</v>
      </c>
      <c r="S88" s="30" t="s">
        <v>50</v>
      </c>
      <c r="T88" s="70"/>
      <c r="U88" s="99"/>
    </row>
    <row r="89" spans="1:21" s="39" customFormat="1" ht="49.5">
      <c r="A89" s="104">
        <f t="shared" si="4"/>
        <v>8</v>
      </c>
      <c r="B89" s="44">
        <v>93</v>
      </c>
      <c r="C89" s="30" t="s">
        <v>172</v>
      </c>
      <c r="D89" s="30" t="s">
        <v>174</v>
      </c>
      <c r="E89" s="30" t="s">
        <v>66</v>
      </c>
      <c r="F89" s="51">
        <v>51.7</v>
      </c>
      <c r="G89" s="51">
        <v>33.4</v>
      </c>
      <c r="H89" s="69"/>
      <c r="I89" s="30"/>
      <c r="J89" s="34">
        <v>0</v>
      </c>
      <c r="K89" s="34">
        <v>0</v>
      </c>
      <c r="L89" s="34">
        <f t="shared" si="5"/>
        <v>0</v>
      </c>
      <c r="M89" s="34">
        <v>646145.57</v>
      </c>
      <c r="N89" s="92">
        <v>39083</v>
      </c>
      <c r="O89" s="30"/>
      <c r="P89" s="30" t="s">
        <v>214</v>
      </c>
      <c r="Q89" s="30" t="s">
        <v>213</v>
      </c>
      <c r="R89" s="30" t="s">
        <v>215</v>
      </c>
      <c r="S89" s="30" t="s">
        <v>50</v>
      </c>
      <c r="T89" s="70"/>
      <c r="U89" s="99"/>
    </row>
    <row r="90" spans="1:21" s="39" customFormat="1" ht="49.5">
      <c r="A90" s="104">
        <f t="shared" si="4"/>
        <v>9</v>
      </c>
      <c r="B90" s="44">
        <v>96</v>
      </c>
      <c r="C90" s="30" t="s">
        <v>172</v>
      </c>
      <c r="D90" s="30" t="s">
        <v>175</v>
      </c>
      <c r="E90" s="30" t="s">
        <v>67</v>
      </c>
      <c r="F90" s="51">
        <v>51.7</v>
      </c>
      <c r="G90" s="51">
        <v>34.2</v>
      </c>
      <c r="H90" s="69"/>
      <c r="I90" s="30"/>
      <c r="J90" s="34">
        <v>0</v>
      </c>
      <c r="K90" s="34">
        <v>0</v>
      </c>
      <c r="L90" s="34">
        <f t="shared" si="5"/>
        <v>0</v>
      </c>
      <c r="M90" s="34">
        <v>646145.57</v>
      </c>
      <c r="N90" s="92">
        <v>39083</v>
      </c>
      <c r="O90" s="30"/>
      <c r="P90" s="30" t="s">
        <v>231</v>
      </c>
      <c r="Q90" s="30" t="s">
        <v>213</v>
      </c>
      <c r="R90" s="30" t="s">
        <v>215</v>
      </c>
      <c r="S90" s="30" t="s">
        <v>50</v>
      </c>
      <c r="T90" s="70"/>
      <c r="U90" s="99"/>
    </row>
    <row r="91" spans="1:21" s="39" customFormat="1" ht="49.5">
      <c r="A91" s="104">
        <f t="shared" si="4"/>
        <v>10</v>
      </c>
      <c r="B91" s="44">
        <v>100</v>
      </c>
      <c r="C91" s="30" t="s">
        <v>172</v>
      </c>
      <c r="D91" s="30" t="s">
        <v>176</v>
      </c>
      <c r="E91" s="30" t="s">
        <v>68</v>
      </c>
      <c r="F91" s="51">
        <v>30.2</v>
      </c>
      <c r="G91" s="51">
        <v>15.7</v>
      </c>
      <c r="H91" s="69"/>
      <c r="I91" s="30"/>
      <c r="J91" s="34">
        <v>0</v>
      </c>
      <c r="K91" s="34">
        <v>0</v>
      </c>
      <c r="L91" s="34">
        <f t="shared" si="5"/>
        <v>0</v>
      </c>
      <c r="M91" s="34">
        <v>420008.31</v>
      </c>
      <c r="N91" s="92">
        <v>39083</v>
      </c>
      <c r="O91" s="30"/>
      <c r="P91" s="30" t="s">
        <v>216</v>
      </c>
      <c r="Q91" s="30" t="s">
        <v>213</v>
      </c>
      <c r="R91" s="30" t="s">
        <v>215</v>
      </c>
      <c r="S91" s="30" t="s">
        <v>404</v>
      </c>
      <c r="T91" s="70"/>
      <c r="U91" s="99"/>
    </row>
    <row r="92" spans="1:21" s="39" customFormat="1" ht="49.5">
      <c r="A92" s="104">
        <f t="shared" si="4"/>
        <v>11</v>
      </c>
      <c r="B92" s="44">
        <v>101</v>
      </c>
      <c r="C92" s="30" t="s">
        <v>172</v>
      </c>
      <c r="D92" s="30" t="s">
        <v>217</v>
      </c>
      <c r="E92" s="30" t="s">
        <v>218</v>
      </c>
      <c r="F92" s="51">
        <v>50.2</v>
      </c>
      <c r="G92" s="51"/>
      <c r="H92" s="69"/>
      <c r="I92" s="30"/>
      <c r="J92" s="34">
        <v>0</v>
      </c>
      <c r="K92" s="34">
        <v>0</v>
      </c>
      <c r="L92" s="34">
        <f>SUM(J92-K92)</f>
        <v>0</v>
      </c>
      <c r="M92" s="34">
        <v>630620.43</v>
      </c>
      <c r="N92" s="92">
        <v>39083</v>
      </c>
      <c r="O92" s="30"/>
      <c r="P92" s="30" t="s">
        <v>219</v>
      </c>
      <c r="Q92" s="30" t="s">
        <v>213</v>
      </c>
      <c r="R92" s="30" t="s">
        <v>215</v>
      </c>
      <c r="S92" s="30" t="s">
        <v>220</v>
      </c>
      <c r="T92" s="70"/>
      <c r="U92" s="99"/>
    </row>
    <row r="93" spans="1:25" s="46" customFormat="1" ht="49.5">
      <c r="A93" s="104">
        <f>SUM(A92)+1</f>
        <v>12</v>
      </c>
      <c r="B93" s="44">
        <v>27</v>
      </c>
      <c r="C93" s="30" t="s">
        <v>172</v>
      </c>
      <c r="D93" s="30" t="s">
        <v>232</v>
      </c>
      <c r="E93" s="30" t="s">
        <v>77</v>
      </c>
      <c r="F93" s="51">
        <v>44.5</v>
      </c>
      <c r="G93" s="51">
        <v>38</v>
      </c>
      <c r="H93" s="111"/>
      <c r="I93" s="30"/>
      <c r="J93" s="34">
        <v>502300</v>
      </c>
      <c r="K93" s="34">
        <v>132700</v>
      </c>
      <c r="L93" s="34">
        <f t="shared" si="5"/>
        <v>369600</v>
      </c>
      <c r="M93" s="34">
        <v>676107.19</v>
      </c>
      <c r="N93" s="92">
        <v>39083</v>
      </c>
      <c r="O93" s="30"/>
      <c r="P93" s="30" t="s">
        <v>233</v>
      </c>
      <c r="Q93" s="30" t="s">
        <v>213</v>
      </c>
      <c r="R93" s="30" t="s">
        <v>215</v>
      </c>
      <c r="S93" s="30" t="s">
        <v>50</v>
      </c>
      <c r="T93" s="70"/>
      <c r="U93" s="99"/>
      <c r="V93" s="45"/>
      <c r="W93" s="45"/>
      <c r="X93" s="45"/>
      <c r="Y93" s="45"/>
    </row>
    <row r="94" spans="1:25" s="46" customFormat="1" ht="51">
      <c r="A94" s="104">
        <f t="shared" si="4"/>
        <v>13</v>
      </c>
      <c r="B94" s="44">
        <v>28</v>
      </c>
      <c r="C94" s="30" t="s">
        <v>172</v>
      </c>
      <c r="D94" s="30" t="s">
        <v>385</v>
      </c>
      <c r="E94" s="30"/>
      <c r="F94" s="51">
        <v>46.6</v>
      </c>
      <c r="G94" s="51">
        <v>24.8</v>
      </c>
      <c r="H94" s="69"/>
      <c r="I94" s="30"/>
      <c r="J94" s="34">
        <v>502300</v>
      </c>
      <c r="K94" s="34">
        <v>132700</v>
      </c>
      <c r="L94" s="34">
        <f t="shared" si="5"/>
        <v>369600</v>
      </c>
      <c r="M94" s="34"/>
      <c r="N94" s="92">
        <v>39083</v>
      </c>
      <c r="O94" s="30"/>
      <c r="P94" s="70" t="s">
        <v>290</v>
      </c>
      <c r="Q94" s="30" t="s">
        <v>213</v>
      </c>
      <c r="R94" s="113" t="s">
        <v>381</v>
      </c>
      <c r="S94" s="30" t="s">
        <v>50</v>
      </c>
      <c r="T94" s="70"/>
      <c r="U94" s="99"/>
      <c r="V94" s="45"/>
      <c r="W94" s="45"/>
      <c r="X94" s="45"/>
      <c r="Y94" s="45"/>
    </row>
    <row r="95" spans="1:21" s="39" customFormat="1" ht="49.5">
      <c r="A95" s="104">
        <f t="shared" si="4"/>
        <v>14</v>
      </c>
      <c r="B95" s="44">
        <v>28</v>
      </c>
      <c r="C95" s="30" t="s">
        <v>172</v>
      </c>
      <c r="D95" s="30" t="s">
        <v>288</v>
      </c>
      <c r="E95" s="30" t="s">
        <v>109</v>
      </c>
      <c r="F95" s="51">
        <v>14.9</v>
      </c>
      <c r="G95" s="51"/>
      <c r="H95" s="69"/>
      <c r="I95" s="30"/>
      <c r="J95" s="34">
        <v>0</v>
      </c>
      <c r="K95" s="34">
        <v>0</v>
      </c>
      <c r="L95" s="34">
        <f t="shared" si="5"/>
        <v>0</v>
      </c>
      <c r="M95" s="34">
        <v>347299.48</v>
      </c>
      <c r="N95" s="92">
        <v>39083</v>
      </c>
      <c r="O95" s="30"/>
      <c r="P95" s="30" t="s">
        <v>289</v>
      </c>
      <c r="Q95" s="30" t="s">
        <v>213</v>
      </c>
      <c r="R95" s="30" t="s">
        <v>215</v>
      </c>
      <c r="S95" s="30" t="s">
        <v>50</v>
      </c>
      <c r="T95" s="70"/>
      <c r="U95" s="99"/>
    </row>
    <row r="96" spans="1:21" s="39" customFormat="1" ht="49.5">
      <c r="A96" s="104">
        <f t="shared" si="4"/>
        <v>15</v>
      </c>
      <c r="B96" s="44">
        <v>29</v>
      </c>
      <c r="C96" s="30" t="s">
        <v>172</v>
      </c>
      <c r="D96" s="30" t="s">
        <v>234</v>
      </c>
      <c r="E96" s="30" t="s">
        <v>78</v>
      </c>
      <c r="F96" s="51">
        <v>14.2</v>
      </c>
      <c r="G96" s="51">
        <v>13.3</v>
      </c>
      <c r="H96" s="69"/>
      <c r="I96" s="30"/>
      <c r="J96" s="34">
        <v>492200</v>
      </c>
      <c r="K96" s="34">
        <v>130000</v>
      </c>
      <c r="L96" s="34">
        <f t="shared" si="5"/>
        <v>362200</v>
      </c>
      <c r="M96" s="34">
        <v>281574.5</v>
      </c>
      <c r="N96" s="92">
        <v>39083</v>
      </c>
      <c r="O96" s="92"/>
      <c r="P96" s="30" t="s">
        <v>235</v>
      </c>
      <c r="Q96" s="30" t="s">
        <v>213</v>
      </c>
      <c r="R96" s="30" t="s">
        <v>215</v>
      </c>
      <c r="S96" s="30" t="s">
        <v>50</v>
      </c>
      <c r="T96" s="70"/>
      <c r="U96" s="99"/>
    </row>
    <row r="97" spans="1:21" s="39" customFormat="1" ht="49.5">
      <c r="A97" s="104">
        <f t="shared" si="4"/>
        <v>16</v>
      </c>
      <c r="B97" s="44">
        <v>29</v>
      </c>
      <c r="C97" s="30" t="s">
        <v>172</v>
      </c>
      <c r="D97" s="30" t="s">
        <v>236</v>
      </c>
      <c r="E97" s="30" t="s">
        <v>237</v>
      </c>
      <c r="F97" s="51">
        <v>14.5</v>
      </c>
      <c r="G97" s="51">
        <v>13.3</v>
      </c>
      <c r="H97" s="69"/>
      <c r="I97" s="30"/>
      <c r="J97" s="34">
        <v>0</v>
      </c>
      <c r="K97" s="34">
        <v>0</v>
      </c>
      <c r="L97" s="34">
        <f>SUM(J97-K97)</f>
        <v>0</v>
      </c>
      <c r="M97" s="34">
        <v>285962.91</v>
      </c>
      <c r="N97" s="92">
        <v>39083</v>
      </c>
      <c r="O97" s="30"/>
      <c r="P97" s="30" t="s">
        <v>238</v>
      </c>
      <c r="Q97" s="30" t="s">
        <v>213</v>
      </c>
      <c r="R97" s="30" t="s">
        <v>215</v>
      </c>
      <c r="S97" s="30" t="s">
        <v>239</v>
      </c>
      <c r="T97" s="70"/>
      <c r="U97" s="99"/>
    </row>
    <row r="98" spans="1:21" s="39" customFormat="1" ht="49.5">
      <c r="A98" s="104">
        <f t="shared" si="4"/>
        <v>17</v>
      </c>
      <c r="B98" s="44">
        <v>31</v>
      </c>
      <c r="C98" s="30" t="s">
        <v>172</v>
      </c>
      <c r="D98" s="30" t="s">
        <v>241</v>
      </c>
      <c r="E98" s="30" t="s">
        <v>80</v>
      </c>
      <c r="F98" s="51">
        <v>30.8</v>
      </c>
      <c r="G98" s="51">
        <v>15.3</v>
      </c>
      <c r="H98" s="69"/>
      <c r="I98" s="30"/>
      <c r="J98" s="34">
        <v>274392</v>
      </c>
      <c r="K98" s="34">
        <v>59063</v>
      </c>
      <c r="L98" s="34">
        <f t="shared" si="5"/>
        <v>215329</v>
      </c>
      <c r="M98" s="34">
        <v>536374.3</v>
      </c>
      <c r="N98" s="92">
        <v>39083</v>
      </c>
      <c r="O98" s="30"/>
      <c r="P98" s="30" t="s">
        <v>243</v>
      </c>
      <c r="Q98" s="30" t="s">
        <v>213</v>
      </c>
      <c r="R98" s="30" t="s">
        <v>215</v>
      </c>
      <c r="S98" s="30" t="s">
        <v>50</v>
      </c>
      <c r="T98" s="70"/>
      <c r="U98" s="99"/>
    </row>
    <row r="99" spans="1:21" s="39" customFormat="1" ht="49.5">
      <c r="A99" s="104">
        <f t="shared" si="4"/>
        <v>18</v>
      </c>
      <c r="B99" s="44">
        <v>33</v>
      </c>
      <c r="C99" s="30" t="s">
        <v>172</v>
      </c>
      <c r="D99" s="30" t="s">
        <v>242</v>
      </c>
      <c r="E99" s="30" t="s">
        <v>79</v>
      </c>
      <c r="F99" s="51">
        <v>52.3</v>
      </c>
      <c r="G99" s="51">
        <v>30.4</v>
      </c>
      <c r="H99" s="69"/>
      <c r="I99" s="30"/>
      <c r="J99" s="34">
        <v>2770169</v>
      </c>
      <c r="K99" s="34">
        <v>499324</v>
      </c>
      <c r="L99" s="34">
        <f aca="true" t="shared" si="6" ref="L99:L137">SUM(J99-K99)</f>
        <v>2270845</v>
      </c>
      <c r="M99" s="34">
        <v>841901.34</v>
      </c>
      <c r="N99" s="92">
        <v>39083</v>
      </c>
      <c r="O99" s="30"/>
      <c r="P99" s="30" t="s">
        <v>240</v>
      </c>
      <c r="Q99" s="30" t="s">
        <v>213</v>
      </c>
      <c r="R99" s="30" t="s">
        <v>215</v>
      </c>
      <c r="S99" s="30" t="s">
        <v>50</v>
      </c>
      <c r="T99" s="70"/>
      <c r="U99" s="99"/>
    </row>
    <row r="100" spans="1:21" s="39" customFormat="1" ht="49.5">
      <c r="A100" s="104">
        <f t="shared" si="4"/>
        <v>19</v>
      </c>
      <c r="B100" s="44">
        <v>35</v>
      </c>
      <c r="C100" s="30" t="s">
        <v>172</v>
      </c>
      <c r="D100" s="30" t="s">
        <v>255</v>
      </c>
      <c r="E100" s="30" t="s">
        <v>86</v>
      </c>
      <c r="F100" s="51">
        <v>30.2</v>
      </c>
      <c r="G100" s="51">
        <v>18.2</v>
      </c>
      <c r="H100" s="69"/>
      <c r="I100" s="30"/>
      <c r="J100" s="34">
        <v>83649</v>
      </c>
      <c r="K100" s="34">
        <v>55207</v>
      </c>
      <c r="L100" s="34">
        <f t="shared" si="6"/>
        <v>28442</v>
      </c>
      <c r="M100" s="34">
        <v>225235.22</v>
      </c>
      <c r="N100" s="92">
        <v>39083</v>
      </c>
      <c r="O100" s="30"/>
      <c r="P100" s="30" t="s">
        <v>256</v>
      </c>
      <c r="Q100" s="30" t="s">
        <v>213</v>
      </c>
      <c r="R100" s="30" t="s">
        <v>215</v>
      </c>
      <c r="S100" s="30" t="s">
        <v>50</v>
      </c>
      <c r="T100" s="70"/>
      <c r="U100" s="99"/>
    </row>
    <row r="101" spans="1:21" s="39" customFormat="1" ht="49.5">
      <c r="A101" s="104">
        <f t="shared" si="4"/>
        <v>20</v>
      </c>
      <c r="B101" s="44">
        <v>35</v>
      </c>
      <c r="C101" s="30" t="s">
        <v>172</v>
      </c>
      <c r="D101" s="30" t="s">
        <v>386</v>
      </c>
      <c r="E101" s="30" t="s">
        <v>87</v>
      </c>
      <c r="F101" s="51">
        <v>30.1</v>
      </c>
      <c r="G101" s="51">
        <v>18.6</v>
      </c>
      <c r="H101" s="69"/>
      <c r="I101" s="30"/>
      <c r="J101" s="34">
        <v>83372</v>
      </c>
      <c r="K101" s="34">
        <v>55024</v>
      </c>
      <c r="L101" s="34">
        <f t="shared" si="6"/>
        <v>28348</v>
      </c>
      <c r="M101" s="34">
        <v>224489.41</v>
      </c>
      <c r="N101" s="92">
        <v>39083</v>
      </c>
      <c r="O101" s="30"/>
      <c r="P101" s="30" t="s">
        <v>257</v>
      </c>
      <c r="Q101" s="30" t="s">
        <v>213</v>
      </c>
      <c r="R101" s="30" t="s">
        <v>215</v>
      </c>
      <c r="S101" s="30" t="s">
        <v>50</v>
      </c>
      <c r="T101" s="70"/>
      <c r="U101" s="70"/>
    </row>
    <row r="102" spans="1:21" s="39" customFormat="1" ht="51">
      <c r="A102" s="104">
        <f t="shared" si="4"/>
        <v>21</v>
      </c>
      <c r="B102" s="44">
        <v>36</v>
      </c>
      <c r="C102" s="30" t="s">
        <v>0</v>
      </c>
      <c r="D102" s="30" t="s">
        <v>177</v>
      </c>
      <c r="E102" s="30"/>
      <c r="F102" s="51">
        <v>24</v>
      </c>
      <c r="G102" s="51"/>
      <c r="H102" s="69"/>
      <c r="I102" s="30"/>
      <c r="J102" s="34">
        <v>58147</v>
      </c>
      <c r="K102" s="34">
        <v>52915</v>
      </c>
      <c r="L102" s="34">
        <v>5232</v>
      </c>
      <c r="M102" s="41"/>
      <c r="N102" s="92">
        <v>39083</v>
      </c>
      <c r="O102" s="30"/>
      <c r="P102" s="70" t="s">
        <v>290</v>
      </c>
      <c r="Q102" s="30" t="s">
        <v>213</v>
      </c>
      <c r="R102" s="113" t="s">
        <v>381</v>
      </c>
      <c r="S102" s="30" t="s">
        <v>50</v>
      </c>
      <c r="T102" s="70"/>
      <c r="U102" s="70"/>
    </row>
    <row r="103" spans="1:21" s="39" customFormat="1" ht="49.5">
      <c r="A103" s="104">
        <f t="shared" si="4"/>
        <v>22</v>
      </c>
      <c r="B103" s="44">
        <v>38</v>
      </c>
      <c r="C103" s="30" t="s">
        <v>172</v>
      </c>
      <c r="D103" s="30" t="s">
        <v>245</v>
      </c>
      <c r="E103" s="30" t="s">
        <v>81</v>
      </c>
      <c r="F103" s="51">
        <v>31</v>
      </c>
      <c r="G103" s="51">
        <v>16.5</v>
      </c>
      <c r="H103" s="69"/>
      <c r="I103" s="30"/>
      <c r="J103" s="34">
        <v>149782</v>
      </c>
      <c r="K103" s="34">
        <v>140050</v>
      </c>
      <c r="L103" s="34">
        <f t="shared" si="6"/>
        <v>9732</v>
      </c>
      <c r="M103" s="34">
        <v>305715.18</v>
      </c>
      <c r="N103" s="92">
        <v>39083</v>
      </c>
      <c r="O103" s="30"/>
      <c r="P103" s="30" t="s">
        <v>244</v>
      </c>
      <c r="Q103" s="30" t="s">
        <v>213</v>
      </c>
      <c r="R103" s="30" t="s">
        <v>215</v>
      </c>
      <c r="S103" s="30" t="s">
        <v>50</v>
      </c>
      <c r="T103" s="70"/>
      <c r="U103" s="70"/>
    </row>
    <row r="104" spans="1:21" s="39" customFormat="1" ht="51">
      <c r="A104" s="104">
        <f t="shared" si="4"/>
        <v>23</v>
      </c>
      <c r="B104" s="44">
        <v>38</v>
      </c>
      <c r="C104" s="30" t="s">
        <v>172</v>
      </c>
      <c r="D104" s="30" t="s">
        <v>387</v>
      </c>
      <c r="E104" s="30"/>
      <c r="F104" s="51">
        <v>35.8</v>
      </c>
      <c r="G104" s="51">
        <v>18.4</v>
      </c>
      <c r="H104" s="69"/>
      <c r="I104" s="30"/>
      <c r="J104" s="34">
        <v>0</v>
      </c>
      <c r="K104" s="34">
        <v>0</v>
      </c>
      <c r="L104" s="34">
        <v>0</v>
      </c>
      <c r="M104" s="41"/>
      <c r="N104" s="92">
        <v>39083</v>
      </c>
      <c r="O104" s="30"/>
      <c r="P104" s="100" t="s">
        <v>290</v>
      </c>
      <c r="Q104" s="30" t="s">
        <v>213</v>
      </c>
      <c r="R104" s="113" t="s">
        <v>381</v>
      </c>
      <c r="S104" s="30" t="s">
        <v>50</v>
      </c>
      <c r="T104" s="70"/>
      <c r="U104" s="99"/>
    </row>
    <row r="105" spans="1:21" s="39" customFormat="1" ht="51">
      <c r="A105" s="104">
        <f t="shared" si="4"/>
        <v>24</v>
      </c>
      <c r="B105" s="44">
        <v>39</v>
      </c>
      <c r="C105" s="30" t="s">
        <v>172</v>
      </c>
      <c r="D105" s="30" t="s">
        <v>388</v>
      </c>
      <c r="E105" s="30"/>
      <c r="F105" s="51">
        <v>39.1</v>
      </c>
      <c r="G105" s="51">
        <v>31.6</v>
      </c>
      <c r="H105" s="69"/>
      <c r="I105" s="30"/>
      <c r="J105" s="34">
        <v>148601</v>
      </c>
      <c r="K105" s="34">
        <v>138946</v>
      </c>
      <c r="L105" s="34">
        <f t="shared" si="6"/>
        <v>9655</v>
      </c>
      <c r="M105" s="41"/>
      <c r="N105" s="92">
        <v>39083</v>
      </c>
      <c r="O105" s="30"/>
      <c r="P105" s="115" t="s">
        <v>290</v>
      </c>
      <c r="Q105" s="30" t="s">
        <v>213</v>
      </c>
      <c r="R105" s="113" t="s">
        <v>381</v>
      </c>
      <c r="S105" s="30" t="s">
        <v>50</v>
      </c>
      <c r="T105" s="70"/>
      <c r="U105" s="99"/>
    </row>
    <row r="106" spans="1:21" s="46" customFormat="1" ht="49.5">
      <c r="A106" s="104">
        <f t="shared" si="4"/>
        <v>25</v>
      </c>
      <c r="B106" s="44">
        <v>41</v>
      </c>
      <c r="C106" s="30" t="s">
        <v>0</v>
      </c>
      <c r="D106" s="30" t="s">
        <v>246</v>
      </c>
      <c r="E106" s="90" t="s">
        <v>82</v>
      </c>
      <c r="F106" s="51">
        <v>51.1</v>
      </c>
      <c r="G106" s="51">
        <v>37.2</v>
      </c>
      <c r="H106" s="69"/>
      <c r="I106" s="30"/>
      <c r="J106" s="34">
        <v>63655</v>
      </c>
      <c r="K106" s="34">
        <v>63655</v>
      </c>
      <c r="L106" s="34">
        <f t="shared" si="6"/>
        <v>0</v>
      </c>
      <c r="M106" s="34">
        <v>505770.43</v>
      </c>
      <c r="N106" s="92">
        <v>39083</v>
      </c>
      <c r="O106" s="30"/>
      <c r="P106" s="30" t="s">
        <v>247</v>
      </c>
      <c r="Q106" s="30" t="s">
        <v>213</v>
      </c>
      <c r="R106" s="30" t="s">
        <v>215</v>
      </c>
      <c r="S106" s="30" t="s">
        <v>50</v>
      </c>
      <c r="T106" s="70"/>
      <c r="U106" s="70"/>
    </row>
    <row r="107" spans="1:21" s="39" customFormat="1" ht="49.5">
      <c r="A107" s="104">
        <f t="shared" si="4"/>
        <v>26</v>
      </c>
      <c r="B107" s="44">
        <v>43</v>
      </c>
      <c r="C107" s="30" t="s">
        <v>0</v>
      </c>
      <c r="D107" s="30" t="s">
        <v>248</v>
      </c>
      <c r="E107" s="90" t="s">
        <v>83</v>
      </c>
      <c r="F107" s="51">
        <v>50</v>
      </c>
      <c r="G107" s="51">
        <v>36.8</v>
      </c>
      <c r="H107" s="69"/>
      <c r="I107" s="30"/>
      <c r="J107" s="34">
        <v>63655</v>
      </c>
      <c r="K107" s="34">
        <v>63655</v>
      </c>
      <c r="L107" s="34">
        <f t="shared" si="6"/>
        <v>0</v>
      </c>
      <c r="M107" s="34">
        <v>494883</v>
      </c>
      <c r="N107" s="92">
        <v>39083</v>
      </c>
      <c r="O107" s="30"/>
      <c r="P107" s="30" t="s">
        <v>249</v>
      </c>
      <c r="Q107" s="30" t="s">
        <v>213</v>
      </c>
      <c r="R107" s="30" t="s">
        <v>215</v>
      </c>
      <c r="S107" s="30" t="s">
        <v>50</v>
      </c>
      <c r="T107" s="70"/>
      <c r="U107" s="99"/>
    </row>
    <row r="108" spans="1:21" s="39" customFormat="1" ht="49.5">
      <c r="A108" s="104">
        <f t="shared" si="4"/>
        <v>27</v>
      </c>
      <c r="B108" s="44">
        <v>44</v>
      </c>
      <c r="C108" s="30" t="s">
        <v>0</v>
      </c>
      <c r="D108" s="30" t="s">
        <v>251</v>
      </c>
      <c r="E108" s="90" t="s">
        <v>84</v>
      </c>
      <c r="F108" s="51">
        <v>49.3</v>
      </c>
      <c r="G108" s="51"/>
      <c r="H108" s="69"/>
      <c r="I108" s="30"/>
      <c r="J108" s="34">
        <v>63655</v>
      </c>
      <c r="K108" s="34">
        <v>63655</v>
      </c>
      <c r="L108" s="34">
        <f t="shared" si="6"/>
        <v>0</v>
      </c>
      <c r="M108" s="34">
        <v>487954.64</v>
      </c>
      <c r="N108" s="92">
        <v>39083</v>
      </c>
      <c r="O108" s="30"/>
      <c r="P108" s="30" t="s">
        <v>252</v>
      </c>
      <c r="Q108" s="30" t="s">
        <v>213</v>
      </c>
      <c r="R108" s="30" t="s">
        <v>215</v>
      </c>
      <c r="S108" s="30" t="s">
        <v>50</v>
      </c>
      <c r="T108" s="70"/>
      <c r="U108" s="99"/>
    </row>
    <row r="109" spans="1:21" s="39" customFormat="1" ht="49.5">
      <c r="A109" s="104">
        <f t="shared" si="4"/>
        <v>28</v>
      </c>
      <c r="B109" s="44">
        <v>45</v>
      </c>
      <c r="C109" s="30" t="s">
        <v>172</v>
      </c>
      <c r="D109" s="30" t="s">
        <v>253</v>
      </c>
      <c r="E109" s="90" t="s">
        <v>85</v>
      </c>
      <c r="F109" s="51">
        <v>46</v>
      </c>
      <c r="G109" s="51">
        <v>33.5</v>
      </c>
      <c r="H109" s="69"/>
      <c r="I109" s="30"/>
      <c r="J109" s="34">
        <v>84989</v>
      </c>
      <c r="K109" s="34">
        <v>58218</v>
      </c>
      <c r="L109" s="34">
        <f t="shared" si="6"/>
        <v>26771</v>
      </c>
      <c r="M109" s="34">
        <v>470144.84</v>
      </c>
      <c r="N109" s="92">
        <v>39083</v>
      </c>
      <c r="O109" s="30"/>
      <c r="P109" s="30" t="s">
        <v>254</v>
      </c>
      <c r="Q109" s="30" t="s">
        <v>213</v>
      </c>
      <c r="R109" s="30" t="s">
        <v>215</v>
      </c>
      <c r="S109" s="30" t="s">
        <v>50</v>
      </c>
      <c r="T109" s="70"/>
      <c r="U109" s="99"/>
    </row>
    <row r="110" spans="1:21" s="39" customFormat="1" ht="51">
      <c r="A110" s="104">
        <f t="shared" si="4"/>
        <v>29</v>
      </c>
      <c r="B110" s="44">
        <v>45</v>
      </c>
      <c r="C110" s="30" t="s">
        <v>172</v>
      </c>
      <c r="D110" s="30" t="s">
        <v>178</v>
      </c>
      <c r="E110" s="30"/>
      <c r="F110" s="51">
        <v>44.4</v>
      </c>
      <c r="G110" s="51">
        <v>31.3</v>
      </c>
      <c r="H110" s="69"/>
      <c r="I110" s="30"/>
      <c r="J110" s="34">
        <f>SUM(J109/F109*F110)</f>
        <v>82032.86086956522</v>
      </c>
      <c r="K110" s="34">
        <v>56193.03</v>
      </c>
      <c r="L110" s="34">
        <f t="shared" si="6"/>
        <v>25839.830869565223</v>
      </c>
      <c r="M110" s="41"/>
      <c r="N110" s="92">
        <v>39083</v>
      </c>
      <c r="O110" s="30"/>
      <c r="P110" s="115" t="s">
        <v>290</v>
      </c>
      <c r="Q110" s="30" t="s">
        <v>213</v>
      </c>
      <c r="R110" s="113" t="s">
        <v>381</v>
      </c>
      <c r="S110" s="30" t="s">
        <v>50</v>
      </c>
      <c r="T110" s="70"/>
      <c r="U110" s="99"/>
    </row>
    <row r="111" spans="1:21" s="39" customFormat="1" ht="49.5">
      <c r="A111" s="104">
        <f t="shared" si="4"/>
        <v>30</v>
      </c>
      <c r="B111" s="44"/>
      <c r="C111" s="30" t="s">
        <v>0</v>
      </c>
      <c r="D111" s="47" t="s">
        <v>179</v>
      </c>
      <c r="E111" s="47"/>
      <c r="F111" s="51">
        <v>30</v>
      </c>
      <c r="G111" s="51"/>
      <c r="H111" s="69"/>
      <c r="I111" s="30"/>
      <c r="J111" s="34">
        <v>0</v>
      </c>
      <c r="K111" s="34">
        <v>0</v>
      </c>
      <c r="L111" s="34">
        <f t="shared" si="6"/>
        <v>0</v>
      </c>
      <c r="M111" s="41"/>
      <c r="N111" s="92">
        <v>39083</v>
      </c>
      <c r="O111" s="30"/>
      <c r="P111" s="30" t="s">
        <v>400</v>
      </c>
      <c r="Q111" s="30" t="s">
        <v>213</v>
      </c>
      <c r="R111" s="30" t="s">
        <v>215</v>
      </c>
      <c r="S111" s="30" t="s">
        <v>50</v>
      </c>
      <c r="T111" s="70"/>
      <c r="U111" s="99"/>
    </row>
    <row r="112" spans="1:21" s="39" customFormat="1" ht="49.5">
      <c r="A112" s="104">
        <f t="shared" si="4"/>
        <v>31</v>
      </c>
      <c r="B112" s="44">
        <v>114</v>
      </c>
      <c r="C112" s="30" t="s">
        <v>172</v>
      </c>
      <c r="D112" s="47" t="s">
        <v>180</v>
      </c>
      <c r="E112" s="90" t="s">
        <v>74</v>
      </c>
      <c r="F112" s="51">
        <v>30</v>
      </c>
      <c r="G112" s="51"/>
      <c r="H112" s="69"/>
      <c r="I112" s="30"/>
      <c r="J112" s="34">
        <v>0</v>
      </c>
      <c r="K112" s="34">
        <v>0</v>
      </c>
      <c r="L112" s="34">
        <f t="shared" si="6"/>
        <v>0</v>
      </c>
      <c r="M112" s="34">
        <v>6897</v>
      </c>
      <c r="N112" s="92">
        <v>39083</v>
      </c>
      <c r="O112" s="30"/>
      <c r="P112" s="30" t="s">
        <v>226</v>
      </c>
      <c r="Q112" s="30" t="s">
        <v>213</v>
      </c>
      <c r="R112" s="30" t="s">
        <v>215</v>
      </c>
      <c r="S112" s="30" t="s">
        <v>50</v>
      </c>
      <c r="T112" s="70"/>
      <c r="U112" s="99"/>
    </row>
    <row r="113" spans="1:21" s="39" customFormat="1" ht="49.5">
      <c r="A113" s="104">
        <f t="shared" si="4"/>
        <v>32</v>
      </c>
      <c r="B113" s="44">
        <v>115</v>
      </c>
      <c r="C113" s="30" t="s">
        <v>172</v>
      </c>
      <c r="D113" s="47" t="s">
        <v>181</v>
      </c>
      <c r="E113" s="90" t="s">
        <v>75</v>
      </c>
      <c r="F113" s="51">
        <v>30.7</v>
      </c>
      <c r="G113" s="51"/>
      <c r="H113" s="69"/>
      <c r="I113" s="30"/>
      <c r="J113" s="34">
        <v>0</v>
      </c>
      <c r="K113" s="34">
        <v>0</v>
      </c>
      <c r="L113" s="34">
        <f t="shared" si="6"/>
        <v>0</v>
      </c>
      <c r="M113" s="34">
        <v>7057.93</v>
      </c>
      <c r="N113" s="92">
        <v>39083</v>
      </c>
      <c r="O113" s="30"/>
      <c r="P113" s="30" t="s">
        <v>227</v>
      </c>
      <c r="Q113" s="30" t="s">
        <v>213</v>
      </c>
      <c r="R113" s="30" t="s">
        <v>215</v>
      </c>
      <c r="S113" s="30" t="s">
        <v>50</v>
      </c>
      <c r="T113" s="70"/>
      <c r="U113" s="99"/>
    </row>
    <row r="114" spans="1:21" s="39" customFormat="1" ht="49.5">
      <c r="A114" s="104">
        <f t="shared" si="4"/>
        <v>33</v>
      </c>
      <c r="B114" s="44">
        <v>116</v>
      </c>
      <c r="C114" s="30" t="s">
        <v>172</v>
      </c>
      <c r="D114" s="47" t="s">
        <v>182</v>
      </c>
      <c r="E114" s="90" t="s">
        <v>76</v>
      </c>
      <c r="F114" s="51">
        <v>32.2</v>
      </c>
      <c r="G114" s="51"/>
      <c r="H114" s="69"/>
      <c r="I114" s="30"/>
      <c r="J114" s="34">
        <v>0</v>
      </c>
      <c r="K114" s="34">
        <v>0</v>
      </c>
      <c r="L114" s="34">
        <f t="shared" si="6"/>
        <v>0</v>
      </c>
      <c r="M114" s="34">
        <v>7402.78</v>
      </c>
      <c r="N114" s="92">
        <v>39083</v>
      </c>
      <c r="O114" s="30"/>
      <c r="P114" s="30" t="s">
        <v>228</v>
      </c>
      <c r="Q114" s="30" t="s">
        <v>213</v>
      </c>
      <c r="R114" s="30" t="s">
        <v>215</v>
      </c>
      <c r="S114" s="30" t="s">
        <v>50</v>
      </c>
      <c r="T114" s="70"/>
      <c r="U114" s="99"/>
    </row>
    <row r="115" spans="1:21" s="48" customFormat="1" ht="51">
      <c r="A115" s="104">
        <f t="shared" si="4"/>
        <v>34</v>
      </c>
      <c r="B115" s="44">
        <v>111</v>
      </c>
      <c r="C115" s="30" t="s">
        <v>172</v>
      </c>
      <c r="D115" s="47" t="s">
        <v>183</v>
      </c>
      <c r="E115" s="30"/>
      <c r="F115" s="51">
        <v>48</v>
      </c>
      <c r="G115" s="51"/>
      <c r="H115" s="69"/>
      <c r="I115" s="30"/>
      <c r="J115" s="34">
        <v>0</v>
      </c>
      <c r="K115" s="34">
        <v>0</v>
      </c>
      <c r="L115" s="34">
        <f t="shared" si="6"/>
        <v>0</v>
      </c>
      <c r="M115" s="41"/>
      <c r="N115" s="92">
        <v>39083</v>
      </c>
      <c r="O115" s="30"/>
      <c r="P115" s="115" t="s">
        <v>290</v>
      </c>
      <c r="Q115" s="30" t="s">
        <v>213</v>
      </c>
      <c r="R115" s="113" t="s">
        <v>381</v>
      </c>
      <c r="S115" s="30" t="s">
        <v>50</v>
      </c>
      <c r="T115" s="114"/>
      <c r="U115" s="114"/>
    </row>
    <row r="116" spans="1:21" s="39" customFormat="1" ht="51">
      <c r="A116" s="104">
        <f t="shared" si="4"/>
        <v>35</v>
      </c>
      <c r="B116" s="44">
        <v>112</v>
      </c>
      <c r="C116" s="30" t="s">
        <v>172</v>
      </c>
      <c r="D116" s="47" t="s">
        <v>184</v>
      </c>
      <c r="E116" s="30"/>
      <c r="F116" s="51">
        <v>48</v>
      </c>
      <c r="G116" s="51"/>
      <c r="H116" s="69"/>
      <c r="I116" s="30"/>
      <c r="J116" s="34">
        <v>0</v>
      </c>
      <c r="K116" s="34">
        <v>0</v>
      </c>
      <c r="L116" s="34">
        <f t="shared" si="6"/>
        <v>0</v>
      </c>
      <c r="M116" s="41"/>
      <c r="N116" s="92">
        <v>39083</v>
      </c>
      <c r="O116" s="30"/>
      <c r="P116" s="115" t="s">
        <v>290</v>
      </c>
      <c r="Q116" s="30" t="s">
        <v>213</v>
      </c>
      <c r="R116" s="113" t="s">
        <v>381</v>
      </c>
      <c r="S116" s="30" t="s">
        <v>50</v>
      </c>
      <c r="T116" s="70"/>
      <c r="U116" s="70"/>
    </row>
    <row r="117" spans="1:21" s="39" customFormat="1" ht="51">
      <c r="A117" s="104">
        <f t="shared" si="4"/>
        <v>36</v>
      </c>
      <c r="B117" s="44">
        <v>113</v>
      </c>
      <c r="C117" s="30" t="s">
        <v>172</v>
      </c>
      <c r="D117" s="47" t="s">
        <v>185</v>
      </c>
      <c r="E117" s="30"/>
      <c r="F117" s="51">
        <v>49</v>
      </c>
      <c r="G117" s="51"/>
      <c r="H117" s="69"/>
      <c r="I117" s="30"/>
      <c r="J117" s="34">
        <v>0</v>
      </c>
      <c r="K117" s="34">
        <v>0</v>
      </c>
      <c r="L117" s="34">
        <f t="shared" si="6"/>
        <v>0</v>
      </c>
      <c r="M117" s="41"/>
      <c r="N117" s="92">
        <v>39083</v>
      </c>
      <c r="O117" s="30"/>
      <c r="P117" s="115" t="s">
        <v>290</v>
      </c>
      <c r="Q117" s="30" t="s">
        <v>213</v>
      </c>
      <c r="R117" s="113" t="s">
        <v>381</v>
      </c>
      <c r="S117" s="30" t="s">
        <v>50</v>
      </c>
      <c r="T117" s="70"/>
      <c r="U117" s="70"/>
    </row>
    <row r="118" spans="1:21" s="39" customFormat="1" ht="51">
      <c r="A118" s="104">
        <f t="shared" si="4"/>
        <v>37</v>
      </c>
      <c r="B118" s="44">
        <v>117</v>
      </c>
      <c r="C118" s="30" t="s">
        <v>172</v>
      </c>
      <c r="D118" s="30" t="s">
        <v>186</v>
      </c>
      <c r="E118" s="30"/>
      <c r="F118" s="51"/>
      <c r="G118" s="51"/>
      <c r="H118" s="69"/>
      <c r="I118" s="30"/>
      <c r="J118" s="34">
        <v>0</v>
      </c>
      <c r="K118" s="34">
        <v>0</v>
      </c>
      <c r="L118" s="34">
        <f t="shared" si="6"/>
        <v>0</v>
      </c>
      <c r="M118" s="41"/>
      <c r="N118" s="92">
        <v>39083</v>
      </c>
      <c r="O118" s="30"/>
      <c r="P118" s="115" t="s">
        <v>290</v>
      </c>
      <c r="Q118" s="30" t="s">
        <v>213</v>
      </c>
      <c r="R118" s="113" t="s">
        <v>381</v>
      </c>
      <c r="S118" s="30" t="s">
        <v>50</v>
      </c>
      <c r="T118" s="70"/>
      <c r="U118" s="70"/>
    </row>
    <row r="119" spans="1:21" s="39" customFormat="1" ht="51">
      <c r="A119" s="104">
        <f t="shared" si="4"/>
        <v>38</v>
      </c>
      <c r="B119" s="44">
        <v>119</v>
      </c>
      <c r="C119" s="30" t="s">
        <v>172</v>
      </c>
      <c r="D119" s="30" t="s">
        <v>187</v>
      </c>
      <c r="E119" s="30"/>
      <c r="F119" s="51"/>
      <c r="G119" s="51"/>
      <c r="H119" s="69"/>
      <c r="I119" s="30"/>
      <c r="J119" s="34">
        <v>0</v>
      </c>
      <c r="K119" s="34">
        <v>0</v>
      </c>
      <c r="L119" s="34">
        <f t="shared" si="6"/>
        <v>0</v>
      </c>
      <c r="M119" s="41"/>
      <c r="N119" s="92">
        <v>39083</v>
      </c>
      <c r="O119" s="30"/>
      <c r="P119" s="115" t="s">
        <v>290</v>
      </c>
      <c r="Q119" s="30" t="s">
        <v>213</v>
      </c>
      <c r="R119" s="113" t="s">
        <v>381</v>
      </c>
      <c r="S119" s="30" t="s">
        <v>50</v>
      </c>
      <c r="T119" s="70"/>
      <c r="U119" s="70"/>
    </row>
    <row r="120" spans="1:21" s="39" customFormat="1" ht="33">
      <c r="A120" s="104">
        <f t="shared" si="4"/>
        <v>39</v>
      </c>
      <c r="B120" s="44"/>
      <c r="C120" s="30" t="s">
        <v>193</v>
      </c>
      <c r="D120" s="30" t="s">
        <v>188</v>
      </c>
      <c r="E120" s="30"/>
      <c r="F120" s="51">
        <v>21</v>
      </c>
      <c r="G120" s="51">
        <v>12.9</v>
      </c>
      <c r="H120" s="116"/>
      <c r="I120" s="30"/>
      <c r="J120" s="34">
        <v>83997</v>
      </c>
      <c r="K120" s="34">
        <v>83997</v>
      </c>
      <c r="L120" s="34">
        <f t="shared" si="6"/>
        <v>0</v>
      </c>
      <c r="M120" s="41"/>
      <c r="N120" s="30" t="s">
        <v>25</v>
      </c>
      <c r="O120" s="30"/>
      <c r="P120" s="30" t="s">
        <v>25</v>
      </c>
      <c r="Q120" s="30" t="s">
        <v>213</v>
      </c>
      <c r="R120" s="113" t="s">
        <v>381</v>
      </c>
      <c r="S120" s="30" t="s">
        <v>50</v>
      </c>
      <c r="T120" s="70"/>
      <c r="U120" s="70"/>
    </row>
    <row r="121" spans="1:21" s="39" customFormat="1" ht="33">
      <c r="A121" s="104">
        <f t="shared" si="4"/>
        <v>40</v>
      </c>
      <c r="B121" s="44"/>
      <c r="C121" s="30" t="s">
        <v>194</v>
      </c>
      <c r="D121" s="30" t="s">
        <v>189</v>
      </c>
      <c r="E121" s="30"/>
      <c r="F121" s="51">
        <v>17.9</v>
      </c>
      <c r="G121" s="51">
        <v>10.6</v>
      </c>
      <c r="H121" s="69"/>
      <c r="I121" s="30"/>
      <c r="J121" s="34">
        <v>79800</v>
      </c>
      <c r="K121" s="34">
        <v>79800</v>
      </c>
      <c r="L121" s="34">
        <f t="shared" si="6"/>
        <v>0</v>
      </c>
      <c r="M121" s="41"/>
      <c r="N121" s="30" t="s">
        <v>25</v>
      </c>
      <c r="O121" s="30"/>
      <c r="P121" s="30" t="s">
        <v>25</v>
      </c>
      <c r="Q121" s="30" t="s">
        <v>213</v>
      </c>
      <c r="R121" s="113" t="s">
        <v>381</v>
      </c>
      <c r="S121" s="30" t="s">
        <v>50</v>
      </c>
      <c r="T121" s="70"/>
      <c r="U121" s="70"/>
    </row>
    <row r="122" spans="1:21" s="39" customFormat="1" ht="33">
      <c r="A122" s="104">
        <f t="shared" si="4"/>
        <v>41</v>
      </c>
      <c r="B122" s="44"/>
      <c r="C122" s="30" t="s">
        <v>194</v>
      </c>
      <c r="D122" s="30" t="s">
        <v>190</v>
      </c>
      <c r="E122" s="30"/>
      <c r="F122" s="51">
        <v>17.9</v>
      </c>
      <c r="G122" s="51">
        <v>10.6</v>
      </c>
      <c r="H122" s="69"/>
      <c r="I122" s="30"/>
      <c r="J122" s="34">
        <v>81160</v>
      </c>
      <c r="K122" s="34">
        <v>81160</v>
      </c>
      <c r="L122" s="34">
        <f t="shared" si="6"/>
        <v>0</v>
      </c>
      <c r="M122" s="41"/>
      <c r="N122" s="30" t="s">
        <v>25</v>
      </c>
      <c r="O122" s="30"/>
      <c r="P122" s="30" t="s">
        <v>25</v>
      </c>
      <c r="Q122" s="30" t="s">
        <v>213</v>
      </c>
      <c r="R122" s="113" t="s">
        <v>381</v>
      </c>
      <c r="S122" s="30" t="s">
        <v>50</v>
      </c>
      <c r="T122" s="70"/>
      <c r="U122" s="70"/>
    </row>
    <row r="123" spans="1:21" s="39" customFormat="1" ht="33">
      <c r="A123" s="104">
        <f t="shared" si="4"/>
        <v>42</v>
      </c>
      <c r="B123" s="44"/>
      <c r="C123" s="30" t="s">
        <v>194</v>
      </c>
      <c r="D123" s="30" t="s">
        <v>191</v>
      </c>
      <c r="E123" s="30"/>
      <c r="F123" s="51">
        <v>33.5</v>
      </c>
      <c r="G123" s="51">
        <v>14.6</v>
      </c>
      <c r="H123" s="69"/>
      <c r="I123" s="30"/>
      <c r="J123" s="34">
        <v>151891</v>
      </c>
      <c r="K123" s="34">
        <v>151891</v>
      </c>
      <c r="L123" s="34">
        <f t="shared" si="6"/>
        <v>0</v>
      </c>
      <c r="M123" s="41"/>
      <c r="N123" s="30" t="s">
        <v>25</v>
      </c>
      <c r="O123" s="30"/>
      <c r="P123" s="30" t="s">
        <v>25</v>
      </c>
      <c r="Q123" s="30" t="s">
        <v>213</v>
      </c>
      <c r="R123" s="113" t="s">
        <v>381</v>
      </c>
      <c r="S123" s="30" t="s">
        <v>50</v>
      </c>
      <c r="T123" s="70"/>
      <c r="U123" s="70"/>
    </row>
    <row r="124" spans="1:21" s="39" customFormat="1" ht="33">
      <c r="A124" s="104">
        <f t="shared" si="4"/>
        <v>43</v>
      </c>
      <c r="B124" s="44"/>
      <c r="C124" s="30" t="s">
        <v>195</v>
      </c>
      <c r="D124" s="30" t="s">
        <v>192</v>
      </c>
      <c r="E124" s="30"/>
      <c r="F124" s="51">
        <v>45.3</v>
      </c>
      <c r="G124" s="51">
        <v>37.2</v>
      </c>
      <c r="H124" s="69"/>
      <c r="I124" s="30"/>
      <c r="J124" s="34">
        <v>248089</v>
      </c>
      <c r="K124" s="34">
        <v>181400</v>
      </c>
      <c r="L124" s="34">
        <f t="shared" si="6"/>
        <v>66689</v>
      </c>
      <c r="M124" s="41"/>
      <c r="N124" s="30" t="s">
        <v>100</v>
      </c>
      <c r="O124" s="30"/>
      <c r="P124" s="30" t="s">
        <v>100</v>
      </c>
      <c r="Q124" s="30" t="s">
        <v>213</v>
      </c>
      <c r="R124" s="113" t="s">
        <v>381</v>
      </c>
      <c r="S124" s="30" t="s">
        <v>50</v>
      </c>
      <c r="T124" s="70"/>
      <c r="U124" s="70"/>
    </row>
    <row r="125" spans="1:21" s="39" customFormat="1" ht="33">
      <c r="A125" s="104">
        <f t="shared" si="4"/>
        <v>44</v>
      </c>
      <c r="B125" s="44"/>
      <c r="C125" s="30" t="s">
        <v>195</v>
      </c>
      <c r="D125" s="30" t="s">
        <v>201</v>
      </c>
      <c r="E125" s="30"/>
      <c r="F125" s="51">
        <v>44.4</v>
      </c>
      <c r="G125" s="51">
        <v>35.4</v>
      </c>
      <c r="H125" s="69"/>
      <c r="I125" s="30"/>
      <c r="J125" s="34">
        <v>243159</v>
      </c>
      <c r="K125" s="34">
        <v>177794</v>
      </c>
      <c r="L125" s="34">
        <f t="shared" si="6"/>
        <v>65365</v>
      </c>
      <c r="M125" s="41"/>
      <c r="N125" s="30" t="s">
        <v>99</v>
      </c>
      <c r="O125" s="30"/>
      <c r="P125" s="30" t="s">
        <v>99</v>
      </c>
      <c r="Q125" s="30" t="s">
        <v>213</v>
      </c>
      <c r="R125" s="113" t="s">
        <v>381</v>
      </c>
      <c r="S125" s="30" t="s">
        <v>50</v>
      </c>
      <c r="T125" s="70"/>
      <c r="U125" s="70"/>
    </row>
    <row r="126" spans="1:21" s="39" customFormat="1" ht="49.5">
      <c r="A126" s="104">
        <f t="shared" si="4"/>
        <v>45</v>
      </c>
      <c r="B126" s="44"/>
      <c r="C126" s="30" t="s">
        <v>196</v>
      </c>
      <c r="D126" s="30" t="s">
        <v>258</v>
      </c>
      <c r="E126" s="90" t="s">
        <v>259</v>
      </c>
      <c r="F126" s="51">
        <v>17</v>
      </c>
      <c r="G126" s="51">
        <v>9.2</v>
      </c>
      <c r="H126" s="69"/>
      <c r="I126" s="30"/>
      <c r="J126" s="34">
        <v>25476</v>
      </c>
      <c r="K126" s="34">
        <v>17410</v>
      </c>
      <c r="L126" s="34">
        <f t="shared" si="6"/>
        <v>8066</v>
      </c>
      <c r="M126" s="34">
        <v>136203.83</v>
      </c>
      <c r="N126" s="30" t="s">
        <v>100</v>
      </c>
      <c r="O126" s="30"/>
      <c r="P126" s="30" t="s">
        <v>260</v>
      </c>
      <c r="Q126" s="30" t="s">
        <v>213</v>
      </c>
      <c r="R126" s="30" t="s">
        <v>215</v>
      </c>
      <c r="S126" s="30" t="s">
        <v>50</v>
      </c>
      <c r="T126" s="70"/>
      <c r="U126" s="70"/>
    </row>
    <row r="127" spans="1:21" s="39" customFormat="1" ht="33">
      <c r="A127" s="104">
        <f t="shared" si="4"/>
        <v>46</v>
      </c>
      <c r="B127" s="44"/>
      <c r="C127" s="30" t="s">
        <v>197</v>
      </c>
      <c r="D127" s="30" t="s">
        <v>202</v>
      </c>
      <c r="E127" s="30"/>
      <c r="F127" s="51">
        <v>35.7</v>
      </c>
      <c r="G127" s="51">
        <v>23.7</v>
      </c>
      <c r="H127" s="69"/>
      <c r="I127" s="30"/>
      <c r="J127" s="34">
        <v>137993</v>
      </c>
      <c r="K127" s="34">
        <v>110319</v>
      </c>
      <c r="L127" s="34">
        <f t="shared" si="6"/>
        <v>27674</v>
      </c>
      <c r="M127" s="41"/>
      <c r="N127" s="30" t="s">
        <v>99</v>
      </c>
      <c r="O127" s="30"/>
      <c r="P127" s="30" t="s">
        <v>99</v>
      </c>
      <c r="Q127" s="30" t="s">
        <v>213</v>
      </c>
      <c r="R127" s="113" t="s">
        <v>381</v>
      </c>
      <c r="S127" s="30" t="s">
        <v>50</v>
      </c>
      <c r="T127" s="70"/>
      <c r="U127" s="70"/>
    </row>
    <row r="128" spans="1:21" s="39" customFormat="1" ht="49.5">
      <c r="A128" s="104">
        <f t="shared" si="4"/>
        <v>47</v>
      </c>
      <c r="B128" s="44"/>
      <c r="C128" s="30" t="s">
        <v>198</v>
      </c>
      <c r="D128" s="30" t="s">
        <v>261</v>
      </c>
      <c r="E128" s="90" t="s">
        <v>262</v>
      </c>
      <c r="F128" s="51">
        <v>44.7</v>
      </c>
      <c r="G128" s="51">
        <v>32</v>
      </c>
      <c r="H128" s="69"/>
      <c r="I128" s="30"/>
      <c r="J128" s="34">
        <v>141626</v>
      </c>
      <c r="K128" s="34">
        <v>66887</v>
      </c>
      <c r="L128" s="34">
        <f t="shared" si="6"/>
        <v>74739</v>
      </c>
      <c r="M128" s="34">
        <v>374172.08</v>
      </c>
      <c r="N128" s="30" t="s">
        <v>99</v>
      </c>
      <c r="O128" s="30"/>
      <c r="P128" s="30" t="s">
        <v>263</v>
      </c>
      <c r="Q128" s="30" t="s">
        <v>213</v>
      </c>
      <c r="R128" s="30" t="s">
        <v>215</v>
      </c>
      <c r="S128" s="30" t="s">
        <v>50</v>
      </c>
      <c r="T128" s="70"/>
      <c r="U128" s="70"/>
    </row>
    <row r="129" spans="1:21" s="39" customFormat="1" ht="49.5">
      <c r="A129" s="104">
        <f t="shared" si="4"/>
        <v>48</v>
      </c>
      <c r="B129" s="44"/>
      <c r="C129" s="30" t="s">
        <v>199</v>
      </c>
      <c r="D129" s="30" t="s">
        <v>264</v>
      </c>
      <c r="E129" s="90" t="s">
        <v>268</v>
      </c>
      <c r="F129" s="51">
        <v>43.6</v>
      </c>
      <c r="G129" s="51">
        <v>27.3</v>
      </c>
      <c r="H129" s="69"/>
      <c r="I129" s="30"/>
      <c r="J129" s="34">
        <v>272247</v>
      </c>
      <c r="K129" s="34">
        <v>272247</v>
      </c>
      <c r="L129" s="34">
        <f t="shared" si="6"/>
        <v>0</v>
      </c>
      <c r="M129" s="34">
        <v>350886.7</v>
      </c>
      <c r="N129" s="30" t="s">
        <v>25</v>
      </c>
      <c r="O129" s="30"/>
      <c r="P129" s="30" t="s">
        <v>265</v>
      </c>
      <c r="Q129" s="30" t="s">
        <v>213</v>
      </c>
      <c r="R129" s="30" t="s">
        <v>215</v>
      </c>
      <c r="S129" s="30" t="s">
        <v>50</v>
      </c>
      <c r="T129" s="70"/>
      <c r="U129" s="70"/>
    </row>
    <row r="130" spans="1:21" s="39" customFormat="1" ht="33">
      <c r="A130" s="104">
        <f t="shared" si="4"/>
        <v>49</v>
      </c>
      <c r="B130" s="44"/>
      <c r="C130" s="30" t="s">
        <v>200</v>
      </c>
      <c r="D130" s="30" t="s">
        <v>203</v>
      </c>
      <c r="E130" s="30"/>
      <c r="F130" s="51">
        <v>37.9</v>
      </c>
      <c r="G130" s="51">
        <v>28.4</v>
      </c>
      <c r="H130" s="69"/>
      <c r="I130" s="30"/>
      <c r="J130" s="34">
        <v>241717</v>
      </c>
      <c r="K130" s="34">
        <v>241717</v>
      </c>
      <c r="L130" s="34">
        <f t="shared" si="6"/>
        <v>0</v>
      </c>
      <c r="M130" s="41"/>
      <c r="N130" s="30" t="s">
        <v>25</v>
      </c>
      <c r="O130" s="30"/>
      <c r="P130" s="30" t="s">
        <v>25</v>
      </c>
      <c r="Q130" s="30" t="s">
        <v>213</v>
      </c>
      <c r="R130" s="113" t="s">
        <v>381</v>
      </c>
      <c r="S130" s="30" t="s">
        <v>50</v>
      </c>
      <c r="T130" s="70"/>
      <c r="U130" s="70"/>
    </row>
    <row r="131" spans="1:21" s="39" customFormat="1" ht="49.5">
      <c r="A131" s="104">
        <f t="shared" si="4"/>
        <v>50</v>
      </c>
      <c r="B131" s="44"/>
      <c r="C131" s="30" t="s">
        <v>204</v>
      </c>
      <c r="D131" s="30" t="s">
        <v>266</v>
      </c>
      <c r="E131" s="90" t="s">
        <v>267</v>
      </c>
      <c r="F131" s="51">
        <v>26.5</v>
      </c>
      <c r="G131" s="51">
        <v>23.8</v>
      </c>
      <c r="H131" s="69"/>
      <c r="I131" s="30"/>
      <c r="J131" s="34">
        <v>172361</v>
      </c>
      <c r="K131" s="34">
        <v>98938</v>
      </c>
      <c r="L131" s="34">
        <f t="shared" si="6"/>
        <v>73423</v>
      </c>
      <c r="M131" s="34">
        <v>209322.44</v>
      </c>
      <c r="N131" s="30" t="s">
        <v>25</v>
      </c>
      <c r="O131" s="30"/>
      <c r="P131" s="30" t="s">
        <v>269</v>
      </c>
      <c r="Q131" s="30" t="s">
        <v>213</v>
      </c>
      <c r="R131" s="30" t="s">
        <v>215</v>
      </c>
      <c r="S131" s="30" t="s">
        <v>50</v>
      </c>
      <c r="T131" s="70"/>
      <c r="U131" s="70"/>
    </row>
    <row r="132" spans="1:21" s="39" customFormat="1" ht="49.5">
      <c r="A132" s="104">
        <f t="shared" si="4"/>
        <v>51</v>
      </c>
      <c r="B132" s="44"/>
      <c r="C132" s="30" t="s">
        <v>204</v>
      </c>
      <c r="D132" s="30" t="s">
        <v>270</v>
      </c>
      <c r="E132" s="90" t="s">
        <v>271</v>
      </c>
      <c r="F132" s="51">
        <v>27.3</v>
      </c>
      <c r="G132" s="51">
        <v>16.4</v>
      </c>
      <c r="H132" s="69"/>
      <c r="I132" s="30"/>
      <c r="J132" s="34">
        <v>152612</v>
      </c>
      <c r="K132" s="34">
        <v>87602</v>
      </c>
      <c r="L132" s="34">
        <f t="shared" si="6"/>
        <v>65010</v>
      </c>
      <c r="M132" s="34">
        <v>214152.94</v>
      </c>
      <c r="N132" s="30" t="s">
        <v>25</v>
      </c>
      <c r="O132" s="30"/>
      <c r="P132" s="30" t="s">
        <v>272</v>
      </c>
      <c r="Q132" s="30" t="s">
        <v>213</v>
      </c>
      <c r="R132" s="30" t="s">
        <v>215</v>
      </c>
      <c r="S132" s="30" t="s">
        <v>50</v>
      </c>
      <c r="T132" s="70"/>
      <c r="U132" s="70"/>
    </row>
    <row r="133" spans="1:21" s="37" customFormat="1" ht="49.5">
      <c r="A133" s="104">
        <f t="shared" si="4"/>
        <v>52</v>
      </c>
      <c r="B133" s="44"/>
      <c r="C133" s="30" t="s">
        <v>204</v>
      </c>
      <c r="D133" s="30" t="s">
        <v>273</v>
      </c>
      <c r="E133" s="90" t="s">
        <v>274</v>
      </c>
      <c r="F133" s="51">
        <v>25.2</v>
      </c>
      <c r="G133" s="51">
        <v>16.8</v>
      </c>
      <c r="H133" s="69"/>
      <c r="I133" s="30"/>
      <c r="J133" s="34">
        <v>158597</v>
      </c>
      <c r="K133" s="34">
        <v>91037</v>
      </c>
      <c r="L133" s="34">
        <f t="shared" si="6"/>
        <v>67560</v>
      </c>
      <c r="M133" s="34">
        <v>201429.14</v>
      </c>
      <c r="N133" s="30" t="s">
        <v>25</v>
      </c>
      <c r="O133" s="30"/>
      <c r="P133" s="30" t="s">
        <v>275</v>
      </c>
      <c r="Q133" s="30" t="s">
        <v>213</v>
      </c>
      <c r="R133" s="30" t="s">
        <v>215</v>
      </c>
      <c r="S133" s="30" t="s">
        <v>50</v>
      </c>
      <c r="T133" s="108"/>
      <c r="U133" s="108"/>
    </row>
    <row r="134" spans="1:19" ht="49.5">
      <c r="A134" s="104">
        <f t="shared" si="4"/>
        <v>53</v>
      </c>
      <c r="B134" s="44"/>
      <c r="C134" s="30" t="s">
        <v>204</v>
      </c>
      <c r="D134" s="30" t="s">
        <v>276</v>
      </c>
      <c r="E134" s="90" t="s">
        <v>277</v>
      </c>
      <c r="F134" s="51">
        <v>15.3</v>
      </c>
      <c r="G134" s="51">
        <v>15.3</v>
      </c>
      <c r="H134" s="69"/>
      <c r="I134" s="30"/>
      <c r="J134" s="34">
        <v>56103</v>
      </c>
      <c r="K134" s="34">
        <v>31332</v>
      </c>
      <c r="L134" s="34">
        <f t="shared" si="6"/>
        <v>24771</v>
      </c>
      <c r="M134" s="34">
        <v>139825.17</v>
      </c>
      <c r="N134" s="30" t="s">
        <v>25</v>
      </c>
      <c r="O134" s="30"/>
      <c r="P134" s="30" t="s">
        <v>278</v>
      </c>
      <c r="Q134" s="30" t="s">
        <v>213</v>
      </c>
      <c r="R134" s="30" t="s">
        <v>215</v>
      </c>
      <c r="S134" s="30" t="s">
        <v>50</v>
      </c>
    </row>
    <row r="135" spans="1:21" s="37" customFormat="1" ht="49.5">
      <c r="A135" s="104">
        <f t="shared" si="4"/>
        <v>54</v>
      </c>
      <c r="B135" s="44"/>
      <c r="C135" s="30" t="s">
        <v>204</v>
      </c>
      <c r="D135" s="30" t="s">
        <v>279</v>
      </c>
      <c r="E135" s="90" t="s">
        <v>280</v>
      </c>
      <c r="F135" s="51">
        <v>20</v>
      </c>
      <c r="G135" s="51">
        <v>20</v>
      </c>
      <c r="H135" s="69"/>
      <c r="I135" s="30"/>
      <c r="J135" s="34">
        <v>73338</v>
      </c>
      <c r="K135" s="34">
        <v>40957</v>
      </c>
      <c r="L135" s="34">
        <f t="shared" si="6"/>
        <v>32381</v>
      </c>
      <c r="M135" s="34">
        <v>170654.8</v>
      </c>
      <c r="N135" s="30" t="s">
        <v>25</v>
      </c>
      <c r="O135" s="30"/>
      <c r="P135" s="30" t="s">
        <v>281</v>
      </c>
      <c r="Q135" s="30" t="s">
        <v>213</v>
      </c>
      <c r="R135" s="30" t="s">
        <v>215</v>
      </c>
      <c r="S135" s="30" t="s">
        <v>50</v>
      </c>
      <c r="T135" s="108"/>
      <c r="U135" s="108"/>
    </row>
    <row r="136" spans="1:19" ht="49.5">
      <c r="A136" s="104">
        <f t="shared" si="4"/>
        <v>55</v>
      </c>
      <c r="B136" s="44"/>
      <c r="C136" s="30" t="s">
        <v>204</v>
      </c>
      <c r="D136" s="30" t="s">
        <v>282</v>
      </c>
      <c r="E136" s="90" t="s">
        <v>283</v>
      </c>
      <c r="F136" s="51">
        <v>45.6</v>
      </c>
      <c r="G136" s="51">
        <v>31.8</v>
      </c>
      <c r="H136" s="69"/>
      <c r="I136" s="30"/>
      <c r="J136" s="34">
        <v>167209</v>
      </c>
      <c r="K136" s="34">
        <v>93381</v>
      </c>
      <c r="L136" s="34">
        <f t="shared" si="6"/>
        <v>73828</v>
      </c>
      <c r="M136" s="34">
        <v>324086.04</v>
      </c>
      <c r="N136" s="30" t="s">
        <v>25</v>
      </c>
      <c r="O136" s="30"/>
      <c r="P136" s="30" t="s">
        <v>284</v>
      </c>
      <c r="Q136" s="30" t="s">
        <v>213</v>
      </c>
      <c r="R136" s="30" t="s">
        <v>215</v>
      </c>
      <c r="S136" s="30" t="s">
        <v>50</v>
      </c>
    </row>
    <row r="137" spans="1:19" ht="49.5">
      <c r="A137" s="104">
        <f t="shared" si="4"/>
        <v>56</v>
      </c>
      <c r="B137" s="44"/>
      <c r="C137" s="30" t="s">
        <v>205</v>
      </c>
      <c r="D137" s="30" t="s">
        <v>285</v>
      </c>
      <c r="E137" s="90" t="s">
        <v>286</v>
      </c>
      <c r="F137" s="51">
        <v>25</v>
      </c>
      <c r="G137" s="51">
        <v>15.3</v>
      </c>
      <c r="H137" s="69"/>
      <c r="I137" s="30"/>
      <c r="J137" s="34">
        <v>46452</v>
      </c>
      <c r="K137" s="34">
        <v>46452</v>
      </c>
      <c r="L137" s="34">
        <f t="shared" si="6"/>
        <v>0</v>
      </c>
      <c r="M137" s="34">
        <v>198506</v>
      </c>
      <c r="N137" s="30" t="s">
        <v>25</v>
      </c>
      <c r="O137" s="30"/>
      <c r="P137" s="30" t="s">
        <v>287</v>
      </c>
      <c r="Q137" s="30" t="s">
        <v>213</v>
      </c>
      <c r="R137" s="30" t="s">
        <v>215</v>
      </c>
      <c r="S137" s="30" t="s">
        <v>50</v>
      </c>
    </row>
    <row r="138" spans="1:19" ht="16.5">
      <c r="A138" s="117"/>
      <c r="B138" s="117"/>
      <c r="C138" s="40" t="s">
        <v>34</v>
      </c>
      <c r="D138" s="104"/>
      <c r="E138" s="104"/>
      <c r="F138" s="105">
        <f aca="true" t="shared" si="7" ref="F138:M138">SUM(F82:F137)</f>
        <v>1888.1000000000004</v>
      </c>
      <c r="G138" s="105">
        <f t="shared" si="7"/>
        <v>1015.8999999999999</v>
      </c>
      <c r="H138" s="105">
        <f t="shared" si="7"/>
        <v>0</v>
      </c>
      <c r="I138" s="105">
        <f t="shared" si="7"/>
        <v>0</v>
      </c>
      <c r="J138" s="105">
        <f t="shared" si="7"/>
        <v>8253025.860869565</v>
      </c>
      <c r="K138" s="105">
        <f t="shared" si="7"/>
        <v>3868526.0300000003</v>
      </c>
      <c r="L138" s="105">
        <f t="shared" si="7"/>
        <v>4384499.830869565</v>
      </c>
      <c r="M138" s="105">
        <f t="shared" si="7"/>
        <v>11459728.309999997</v>
      </c>
      <c r="N138" s="104"/>
      <c r="O138" s="104"/>
      <c r="P138" s="107"/>
      <c r="Q138" s="107"/>
      <c r="R138" s="107"/>
      <c r="S138" s="107"/>
    </row>
    <row r="139" ht="16.5">
      <c r="S139" s="119"/>
    </row>
    <row r="140" spans="1:19" ht="33">
      <c r="A140" s="117"/>
      <c r="B140" s="117"/>
      <c r="C140" s="40" t="s">
        <v>206</v>
      </c>
      <c r="D140" s="104"/>
      <c r="E140" s="104"/>
      <c r="F140" s="105">
        <f aca="true" t="shared" si="8" ref="F140:M140">SUM(F79,F138)</f>
        <v>81850.3</v>
      </c>
      <c r="G140" s="105">
        <f t="shared" si="8"/>
        <v>1015.8999999999999</v>
      </c>
      <c r="H140" s="105">
        <f t="shared" si="8"/>
        <v>51232.32</v>
      </c>
      <c r="I140" s="105">
        <f t="shared" si="8"/>
        <v>0</v>
      </c>
      <c r="J140" s="105">
        <f t="shared" si="8"/>
        <v>15102618.490869565</v>
      </c>
      <c r="K140" s="105">
        <f t="shared" si="8"/>
        <v>6298700.12</v>
      </c>
      <c r="L140" s="105">
        <f t="shared" si="8"/>
        <v>8803918.370869566</v>
      </c>
      <c r="M140" s="105">
        <f t="shared" si="8"/>
        <v>50165706.89999999</v>
      </c>
      <c r="N140" s="104"/>
      <c r="O140" s="104"/>
      <c r="P140" s="107"/>
      <c r="Q140" s="107"/>
      <c r="R140" s="107"/>
      <c r="S140" s="107"/>
    </row>
  </sheetData>
  <sheetProtection selectLockedCells="1" selectUnlockedCells="1"/>
  <mergeCells count="21">
    <mergeCell ref="A5:A7"/>
    <mergeCell ref="B5:B7"/>
    <mergeCell ref="P5:P7"/>
    <mergeCell ref="D4:R4"/>
    <mergeCell ref="R5:R7"/>
    <mergeCell ref="K6:K7"/>
    <mergeCell ref="E5:E7"/>
    <mergeCell ref="F5:I5"/>
    <mergeCell ref="A2:R2"/>
    <mergeCell ref="J5:L5"/>
    <mergeCell ref="F6:G6"/>
    <mergeCell ref="H6:H7"/>
    <mergeCell ref="I6:I7"/>
    <mergeCell ref="D5:D7"/>
    <mergeCell ref="S5:S7"/>
    <mergeCell ref="C5:C7"/>
    <mergeCell ref="J6:J7"/>
    <mergeCell ref="M5:M7"/>
    <mergeCell ref="L6:L7"/>
    <mergeCell ref="N5:O6"/>
    <mergeCell ref="Q5:Q7"/>
  </mergeCells>
  <printOptions/>
  <pageMargins left="0.1968503937007874" right="0.1968503937007874" top="0.3937007874015748" bottom="0.1968503937007874" header="0" footer="0"/>
  <pageSetup fitToHeight="0"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L13"/>
  <sheetViews>
    <sheetView zoomScale="80" zoomScaleNormal="80" zoomScalePageLayoutView="0" workbookViewId="0" topLeftCell="A1">
      <pane xSplit="4" ySplit="3" topLeftCell="G7" activePane="bottomRight" state="frozen"/>
      <selection pane="topLeft" activeCell="A1" sqref="A1"/>
      <selection pane="topRight" activeCell="D1" sqref="D1"/>
      <selection pane="bottomLeft" activeCell="A8" sqref="A8"/>
      <selection pane="bottomRight" activeCell="J5" sqref="J5:J6"/>
    </sheetView>
  </sheetViews>
  <sheetFormatPr defaultColWidth="9.00390625" defaultRowHeight="12.75"/>
  <cols>
    <col min="1" max="1" width="5.75390625" style="3" customWidth="1"/>
    <col min="2" max="2" width="10.75390625" style="3" customWidth="1"/>
    <col min="3" max="3" width="30.75390625" style="4" customWidth="1"/>
    <col min="4" max="8" width="20.75390625" style="4" customWidth="1"/>
    <col min="9" max="11" width="30.75390625" style="5" customWidth="1"/>
    <col min="12" max="12" width="30.75390625" style="0" customWidth="1"/>
  </cols>
  <sheetData>
    <row r="1" spans="3:11" ht="15.75">
      <c r="C1" s="8"/>
      <c r="D1" s="8"/>
      <c r="E1" s="8"/>
      <c r="F1" s="8"/>
      <c r="G1" s="8"/>
      <c r="H1" s="8"/>
      <c r="I1" s="8"/>
      <c r="J1" s="8"/>
      <c r="K1" s="11" t="s">
        <v>114</v>
      </c>
    </row>
    <row r="2" spans="1:11" ht="25.5">
      <c r="A2" s="150" t="s">
        <v>435</v>
      </c>
      <c r="B2" s="150"/>
      <c r="C2" s="150"/>
      <c r="D2" s="150"/>
      <c r="E2" s="150"/>
      <c r="F2" s="150"/>
      <c r="G2" s="150"/>
      <c r="H2" s="150"/>
      <c r="I2" s="150"/>
      <c r="J2" s="150"/>
      <c r="K2" s="150"/>
    </row>
    <row r="3" spans="1:11" ht="15.75">
      <c r="A3" s="8"/>
      <c r="B3" s="8"/>
      <c r="C3" s="8"/>
      <c r="D3" s="8"/>
      <c r="E3" s="8"/>
      <c r="F3" s="8"/>
      <c r="G3" s="8"/>
      <c r="H3" s="8"/>
      <c r="I3" s="8"/>
      <c r="J3" s="8"/>
      <c r="K3" s="8"/>
    </row>
    <row r="4" spans="1:11" ht="22.5">
      <c r="A4" s="6"/>
      <c r="B4" s="6"/>
      <c r="C4" s="7" t="s">
        <v>29</v>
      </c>
      <c r="D4" s="149" t="s">
        <v>115</v>
      </c>
      <c r="E4" s="149"/>
      <c r="F4" s="149"/>
      <c r="G4" s="149"/>
      <c r="H4" s="149"/>
      <c r="I4" s="149"/>
      <c r="J4" s="149"/>
      <c r="K4" s="149"/>
    </row>
    <row r="5" spans="1:12" s="29" customFormat="1" ht="16.5">
      <c r="A5" s="147" t="s">
        <v>31</v>
      </c>
      <c r="B5" s="151" t="s">
        <v>212</v>
      </c>
      <c r="C5" s="147" t="s">
        <v>127</v>
      </c>
      <c r="D5" s="153" t="s">
        <v>98</v>
      </c>
      <c r="E5" s="154"/>
      <c r="F5" s="155"/>
      <c r="G5" s="153" t="s">
        <v>128</v>
      </c>
      <c r="H5" s="155"/>
      <c r="I5" s="147" t="s">
        <v>131</v>
      </c>
      <c r="J5" s="147" t="s">
        <v>132</v>
      </c>
      <c r="K5" s="147" t="s">
        <v>133</v>
      </c>
      <c r="L5" s="147" t="s">
        <v>229</v>
      </c>
    </row>
    <row r="6" spans="1:12" s="29" customFormat="1" ht="49.5">
      <c r="A6" s="148"/>
      <c r="B6" s="152"/>
      <c r="C6" s="148"/>
      <c r="D6" s="50" t="s">
        <v>120</v>
      </c>
      <c r="E6" s="50" t="s">
        <v>121</v>
      </c>
      <c r="F6" s="50" t="s">
        <v>119</v>
      </c>
      <c r="G6" s="31" t="s">
        <v>129</v>
      </c>
      <c r="H6" s="31" t="s">
        <v>130</v>
      </c>
      <c r="I6" s="148"/>
      <c r="J6" s="148"/>
      <c r="K6" s="148"/>
      <c r="L6" s="148"/>
    </row>
    <row r="7" spans="1:12" s="10" customFormat="1" ht="15">
      <c r="A7" s="49">
        <v>1</v>
      </c>
      <c r="B7" s="49">
        <f>SUM(A7)+1</f>
        <v>2</v>
      </c>
      <c r="C7" s="49">
        <f>SUM(B7)+1</f>
        <v>3</v>
      </c>
      <c r="D7" s="49">
        <f aca="true" t="shared" si="0" ref="D7:L7">SUM(C7)+1</f>
        <v>4</v>
      </c>
      <c r="E7" s="49">
        <f t="shared" si="0"/>
        <v>5</v>
      </c>
      <c r="F7" s="49">
        <f t="shared" si="0"/>
        <v>6</v>
      </c>
      <c r="G7" s="49">
        <f t="shared" si="0"/>
        <v>7</v>
      </c>
      <c r="H7" s="49">
        <f t="shared" si="0"/>
        <v>8</v>
      </c>
      <c r="I7" s="49">
        <f t="shared" si="0"/>
        <v>9</v>
      </c>
      <c r="J7" s="49">
        <f t="shared" si="0"/>
        <v>10</v>
      </c>
      <c r="K7" s="49">
        <f t="shared" si="0"/>
        <v>11</v>
      </c>
      <c r="L7" s="49">
        <f t="shared" si="0"/>
        <v>12</v>
      </c>
    </row>
    <row r="8" spans="1:12" s="29" customFormat="1" ht="37.5">
      <c r="A8" s="20">
        <v>1</v>
      </c>
      <c r="B8" s="20"/>
      <c r="C8" s="21" t="s">
        <v>153</v>
      </c>
      <c r="D8" s="17">
        <v>215600</v>
      </c>
      <c r="E8" s="17">
        <v>215600</v>
      </c>
      <c r="F8" s="67">
        <f>SUM(D8-E8)</f>
        <v>0</v>
      </c>
      <c r="G8" s="15"/>
      <c r="H8" s="15"/>
      <c r="I8" s="24"/>
      <c r="J8" s="32" t="s">
        <v>213</v>
      </c>
      <c r="K8" s="15" t="s">
        <v>381</v>
      </c>
      <c r="L8" s="16"/>
    </row>
    <row r="9" spans="1:12" s="33" customFormat="1" ht="56.25">
      <c r="A9" s="20">
        <v>2</v>
      </c>
      <c r="B9" s="20"/>
      <c r="C9" s="21" t="s">
        <v>15</v>
      </c>
      <c r="D9" s="17">
        <v>343000</v>
      </c>
      <c r="E9" s="17"/>
      <c r="F9" s="67">
        <f>SUM(D9-E9)</f>
        <v>343000</v>
      </c>
      <c r="G9" s="15" t="s">
        <v>35</v>
      </c>
      <c r="H9" s="64"/>
      <c r="I9" s="15" t="s">
        <v>35</v>
      </c>
      <c r="J9" s="32" t="s">
        <v>213</v>
      </c>
      <c r="K9" s="15" t="s">
        <v>381</v>
      </c>
      <c r="L9" s="66" t="s">
        <v>52</v>
      </c>
    </row>
    <row r="10" spans="1:12" s="29" customFormat="1" ht="56.25">
      <c r="A10" s="20">
        <v>3</v>
      </c>
      <c r="B10" s="20"/>
      <c r="C10" s="21" t="s">
        <v>15</v>
      </c>
      <c r="D10" s="17">
        <v>418948</v>
      </c>
      <c r="E10" s="17"/>
      <c r="F10" s="67">
        <f>SUM(D10-E10)</f>
        <v>418948</v>
      </c>
      <c r="G10" s="15" t="s">
        <v>26</v>
      </c>
      <c r="H10" s="64"/>
      <c r="I10" s="15" t="s">
        <v>26</v>
      </c>
      <c r="J10" s="32" t="s">
        <v>213</v>
      </c>
      <c r="K10" s="15" t="s">
        <v>381</v>
      </c>
      <c r="L10" s="66" t="s">
        <v>51</v>
      </c>
    </row>
    <row r="11" spans="1:12" s="33" customFormat="1" ht="37.5">
      <c r="A11" s="20">
        <v>4</v>
      </c>
      <c r="B11" s="20"/>
      <c r="C11" s="21" t="s">
        <v>390</v>
      </c>
      <c r="D11" s="22">
        <f>760199+0.04</f>
        <v>760199.04</v>
      </c>
      <c r="E11" s="17">
        <v>760199.04</v>
      </c>
      <c r="F11" s="67">
        <f>SUM(D11-E11)</f>
        <v>0</v>
      </c>
      <c r="G11" s="15" t="s">
        <v>17</v>
      </c>
      <c r="H11" s="64"/>
      <c r="I11" s="15" t="s">
        <v>17</v>
      </c>
      <c r="J11" s="32" t="s">
        <v>213</v>
      </c>
      <c r="K11" s="15" t="s">
        <v>381</v>
      </c>
      <c r="L11" s="71" t="s">
        <v>57</v>
      </c>
    </row>
    <row r="12" spans="1:12" s="33" customFormat="1" ht="56.25">
      <c r="A12" s="20">
        <v>5</v>
      </c>
      <c r="B12" s="20"/>
      <c r="C12" s="16" t="s">
        <v>389</v>
      </c>
      <c r="D12" s="63">
        <v>670000</v>
      </c>
      <c r="E12" s="63">
        <v>670000</v>
      </c>
      <c r="F12" s="67">
        <f>SUM(D12-E12)</f>
        <v>0</v>
      </c>
      <c r="G12" s="15" t="s">
        <v>92</v>
      </c>
      <c r="H12" s="64"/>
      <c r="I12" s="15" t="s">
        <v>92</v>
      </c>
      <c r="J12" s="32" t="s">
        <v>213</v>
      </c>
      <c r="K12" s="15" t="s">
        <v>381</v>
      </c>
      <c r="L12" s="71" t="s">
        <v>57</v>
      </c>
    </row>
    <row r="13" spans="1:12" s="1" customFormat="1" ht="18.75">
      <c r="A13" s="25"/>
      <c r="B13" s="25"/>
      <c r="C13" s="25" t="s">
        <v>152</v>
      </c>
      <c r="D13" s="68">
        <f>SUM(D8:D12)</f>
        <v>2407747.04</v>
      </c>
      <c r="E13" s="68">
        <f>SUM(E8:E12)</f>
        <v>1645799.04</v>
      </c>
      <c r="F13" s="68">
        <f>SUM(F8:F12)</f>
        <v>761948</v>
      </c>
      <c r="G13" s="25"/>
      <c r="H13" s="25"/>
      <c r="I13" s="65"/>
      <c r="J13" s="65"/>
      <c r="K13" s="65"/>
      <c r="L13" s="65"/>
    </row>
  </sheetData>
  <sheetProtection selectLockedCells="1" selectUnlockedCells="1"/>
  <mergeCells count="11">
    <mergeCell ref="G5:H5"/>
    <mergeCell ref="K5:K6"/>
    <mergeCell ref="J5:J6"/>
    <mergeCell ref="I5:I6"/>
    <mergeCell ref="L5:L6"/>
    <mergeCell ref="D4:K4"/>
    <mergeCell ref="A2:K2"/>
    <mergeCell ref="B5:B6"/>
    <mergeCell ref="A5:A6"/>
    <mergeCell ref="C5:C6"/>
    <mergeCell ref="D5:F5"/>
  </mergeCells>
  <printOptions/>
  <pageMargins left="0.1968503937007874" right="0.1968503937007874" top="0.3937007874015748" bottom="0.1968503937007874" header="0" footer="0"/>
  <pageSetup fitToHeight="0"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AS15"/>
  <sheetViews>
    <sheetView zoomScale="80" zoomScaleNormal="80" zoomScalePageLayoutView="0" workbookViewId="0" topLeftCell="A1">
      <pane xSplit="3" ySplit="3" topLeftCell="D4" activePane="bottomRight" state="frozen"/>
      <selection pane="topLeft" activeCell="A1" sqref="A1"/>
      <selection pane="topRight" activeCell="D1" sqref="D1"/>
      <selection pane="bottomLeft" activeCell="A8" sqref="A8"/>
      <selection pane="bottomRight" activeCell="G5" sqref="G5:G6"/>
    </sheetView>
  </sheetViews>
  <sheetFormatPr defaultColWidth="9.00390625" defaultRowHeight="12.75"/>
  <cols>
    <col min="1" max="1" width="5.75390625" style="3" customWidth="1"/>
    <col min="2" max="2" width="30.75390625" style="4" customWidth="1"/>
    <col min="3" max="3" width="22.75390625" style="4" customWidth="1"/>
    <col min="4" max="5" width="25.75390625" style="4" customWidth="1"/>
    <col min="6" max="7" width="25.75390625" style="5" customWidth="1"/>
    <col min="8" max="11" width="20.75390625" style="5" customWidth="1"/>
  </cols>
  <sheetData>
    <row r="1" spans="2:11" ht="12.75" customHeight="1">
      <c r="B1" s="8"/>
      <c r="C1" s="8"/>
      <c r="D1" s="8"/>
      <c r="E1" s="8"/>
      <c r="F1" s="8"/>
      <c r="G1" s="8"/>
      <c r="H1" s="8"/>
      <c r="I1" s="8"/>
      <c r="J1" s="8"/>
      <c r="K1" s="11" t="s">
        <v>114</v>
      </c>
    </row>
    <row r="2" spans="1:11" ht="25.5">
      <c r="A2" s="150" t="s">
        <v>436</v>
      </c>
      <c r="B2" s="150"/>
      <c r="C2" s="150"/>
      <c r="D2" s="150"/>
      <c r="E2" s="150"/>
      <c r="F2" s="150"/>
      <c r="G2" s="150"/>
      <c r="H2" s="150"/>
      <c r="I2" s="150"/>
      <c r="J2" s="150"/>
      <c r="K2" s="150"/>
    </row>
    <row r="3" spans="1:11" ht="15.75">
      <c r="A3" s="8"/>
      <c r="B3" s="8"/>
      <c r="C3" s="8"/>
      <c r="D3" s="8"/>
      <c r="E3" s="8"/>
      <c r="F3" s="8"/>
      <c r="G3" s="8"/>
      <c r="H3" s="8"/>
      <c r="I3" s="8"/>
      <c r="J3" s="8"/>
      <c r="K3" s="8"/>
    </row>
    <row r="4" spans="1:11" ht="75" customHeight="1">
      <c r="A4" s="6"/>
      <c r="B4" s="7" t="s">
        <v>30</v>
      </c>
      <c r="C4" s="149" t="s">
        <v>116</v>
      </c>
      <c r="D4" s="149"/>
      <c r="E4" s="149"/>
      <c r="F4" s="149"/>
      <c r="G4" s="149"/>
      <c r="H4" s="149"/>
      <c r="I4" s="149"/>
      <c r="J4" s="149"/>
      <c r="K4" s="149"/>
    </row>
    <row r="5" spans="1:11" s="38" customFormat="1" ht="87.75" customHeight="1">
      <c r="A5" s="156" t="s">
        <v>31</v>
      </c>
      <c r="B5" s="164" t="s">
        <v>134</v>
      </c>
      <c r="C5" s="156" t="s">
        <v>135</v>
      </c>
      <c r="D5" s="156" t="s">
        <v>136</v>
      </c>
      <c r="E5" s="156" t="s">
        <v>211</v>
      </c>
      <c r="F5" s="156" t="s">
        <v>137</v>
      </c>
      <c r="G5" s="158" t="s">
        <v>138</v>
      </c>
      <c r="H5" s="161" t="s">
        <v>139</v>
      </c>
      <c r="I5" s="162"/>
      <c r="J5" s="163"/>
      <c r="K5" s="156" t="s">
        <v>142</v>
      </c>
    </row>
    <row r="6" spans="1:11" s="38" customFormat="1" ht="47.25">
      <c r="A6" s="157"/>
      <c r="B6" s="165"/>
      <c r="C6" s="157"/>
      <c r="D6" s="157"/>
      <c r="E6" s="157"/>
      <c r="F6" s="157"/>
      <c r="G6" s="159"/>
      <c r="H6" s="52" t="s">
        <v>140</v>
      </c>
      <c r="I6" s="12" t="s">
        <v>121</v>
      </c>
      <c r="J6" s="53" t="s">
        <v>141</v>
      </c>
      <c r="K6" s="157"/>
    </row>
    <row r="7" spans="1:11" s="2" customFormat="1" ht="20.25" customHeight="1">
      <c r="A7" s="13">
        <v>1</v>
      </c>
      <c r="B7" s="14">
        <f>SUM(A7)+1</f>
        <v>2</v>
      </c>
      <c r="C7" s="14">
        <f aca="true" t="shared" si="0" ref="C7:K7">SUM(B7)+1</f>
        <v>3</v>
      </c>
      <c r="D7" s="14">
        <f t="shared" si="0"/>
        <v>4</v>
      </c>
      <c r="E7" s="14">
        <f t="shared" si="0"/>
        <v>5</v>
      </c>
      <c r="F7" s="14">
        <f t="shared" si="0"/>
        <v>6</v>
      </c>
      <c r="G7" s="14">
        <f t="shared" si="0"/>
        <v>7</v>
      </c>
      <c r="H7" s="14">
        <f t="shared" si="0"/>
        <v>8</v>
      </c>
      <c r="I7" s="14">
        <f t="shared" si="0"/>
        <v>9</v>
      </c>
      <c r="J7" s="14">
        <f t="shared" si="0"/>
        <v>10</v>
      </c>
      <c r="K7" s="14">
        <f t="shared" si="0"/>
        <v>11</v>
      </c>
    </row>
    <row r="8" spans="1:11" s="19" customFormat="1" ht="112.5">
      <c r="A8" s="54">
        <v>1</v>
      </c>
      <c r="B8" s="21" t="s">
        <v>143</v>
      </c>
      <c r="C8" s="18" t="s">
        <v>146</v>
      </c>
      <c r="D8" s="15" t="s">
        <v>150</v>
      </c>
      <c r="E8" s="15" t="s">
        <v>151</v>
      </c>
      <c r="F8" s="59">
        <v>100000</v>
      </c>
      <c r="G8" s="27">
        <v>0</v>
      </c>
      <c r="H8" s="22">
        <v>126457.56</v>
      </c>
      <c r="I8" s="22">
        <v>18953.44</v>
      </c>
      <c r="J8" s="60">
        <f>SUM(H8-I8)</f>
        <v>107504.12</v>
      </c>
      <c r="K8" s="23">
        <v>11</v>
      </c>
    </row>
    <row r="9" spans="1:11" s="19" customFormat="1" ht="112.5">
      <c r="A9" s="54">
        <f>SUM(A8)+1</f>
        <v>2</v>
      </c>
      <c r="B9" s="21" t="s">
        <v>145</v>
      </c>
      <c r="C9" s="18" t="s">
        <v>147</v>
      </c>
      <c r="D9" s="15" t="s">
        <v>149</v>
      </c>
      <c r="E9" s="15" t="s">
        <v>148</v>
      </c>
      <c r="F9" s="15">
        <v>0</v>
      </c>
      <c r="G9" s="27">
        <v>0</v>
      </c>
      <c r="H9" s="22">
        <v>396018.51</v>
      </c>
      <c r="I9" s="22">
        <v>364722.18</v>
      </c>
      <c r="J9" s="60">
        <f>SUM(H9-I9)</f>
        <v>31296.330000000016</v>
      </c>
      <c r="K9" s="23">
        <v>5</v>
      </c>
    </row>
    <row r="10" spans="1:11" s="26" customFormat="1" ht="18.75">
      <c r="A10" s="25"/>
      <c r="B10" s="25"/>
      <c r="C10" s="25"/>
      <c r="D10" s="25"/>
      <c r="E10" s="25"/>
      <c r="F10" s="61">
        <f aca="true" t="shared" si="1" ref="F10:K10">SUM(F8:F9)</f>
        <v>100000</v>
      </c>
      <c r="G10" s="61">
        <f t="shared" si="1"/>
        <v>0</v>
      </c>
      <c r="H10" s="61">
        <f t="shared" si="1"/>
        <v>522476.07</v>
      </c>
      <c r="I10" s="61">
        <f t="shared" si="1"/>
        <v>383675.62</v>
      </c>
      <c r="J10" s="61">
        <f t="shared" si="1"/>
        <v>138800.45</v>
      </c>
      <c r="K10" s="62">
        <f t="shared" si="1"/>
        <v>16</v>
      </c>
    </row>
    <row r="11" spans="1:11" s="19" customFormat="1" ht="18.75">
      <c r="A11" s="55"/>
      <c r="B11" s="55"/>
      <c r="C11" s="55"/>
      <c r="D11" s="55"/>
      <c r="E11" s="55"/>
      <c r="F11" s="57"/>
      <c r="G11" s="57"/>
      <c r="H11" s="57"/>
      <c r="I11" s="57"/>
      <c r="J11" s="57"/>
      <c r="K11" s="57"/>
    </row>
    <row r="12" spans="1:11" s="19" customFormat="1" ht="18.75">
      <c r="A12" s="55"/>
      <c r="B12" s="56"/>
      <c r="C12" s="56"/>
      <c r="D12" s="56"/>
      <c r="E12" s="56"/>
      <c r="F12" s="58"/>
      <c r="G12" s="58"/>
      <c r="H12" s="58"/>
      <c r="I12" s="58"/>
      <c r="J12" s="58"/>
      <c r="K12" s="58"/>
    </row>
    <row r="13" spans="1:45" s="58" customFormat="1" ht="18" customHeight="1">
      <c r="A13" s="160" t="s">
        <v>110</v>
      </c>
      <c r="B13" s="160"/>
      <c r="C13" s="160"/>
      <c r="D13" s="56"/>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row>
    <row r="14" spans="1:45" s="58" customFormat="1" ht="18.75">
      <c r="A14" s="56" t="s">
        <v>144</v>
      </c>
      <c r="B14" s="56"/>
      <c r="C14" s="56"/>
      <c r="D14" s="56"/>
      <c r="E14" s="56"/>
      <c r="F14" s="56" t="s">
        <v>54</v>
      </c>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row>
    <row r="15" spans="1:11" s="19" customFormat="1" ht="18.75">
      <c r="A15" s="55"/>
      <c r="B15" s="56"/>
      <c r="C15" s="56"/>
      <c r="D15" s="56"/>
      <c r="E15" s="56"/>
      <c r="F15" s="58"/>
      <c r="G15" s="58"/>
      <c r="H15" s="58"/>
      <c r="I15" s="58"/>
      <c r="J15" s="58"/>
      <c r="K15" s="58"/>
    </row>
  </sheetData>
  <sheetProtection selectLockedCells="1" selectUnlockedCells="1"/>
  <mergeCells count="12">
    <mergeCell ref="D5:D6"/>
    <mergeCell ref="E5:E6"/>
    <mergeCell ref="F5:F6"/>
    <mergeCell ref="G5:G6"/>
    <mergeCell ref="C4:K4"/>
    <mergeCell ref="K5:K6"/>
    <mergeCell ref="A2:K2"/>
    <mergeCell ref="A13:C13"/>
    <mergeCell ref="H5:J5"/>
    <mergeCell ref="A5:A6"/>
    <mergeCell ref="B5:B6"/>
    <mergeCell ref="C5:C6"/>
  </mergeCells>
  <printOptions/>
  <pageMargins left="0.1968503937007874" right="0.1968503937007874" top="0.3937007874015748" bottom="0.1968503937007874" header="0" footer="0"/>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2018-03-30T09:07:38Z</cp:lastPrinted>
  <dcterms:created xsi:type="dcterms:W3CDTF">2006-05-18T09:02:30Z</dcterms:created>
  <dcterms:modified xsi:type="dcterms:W3CDTF">2018-07-11T05:47:01Z</dcterms:modified>
  <cp:category/>
  <cp:version/>
  <cp:contentType/>
  <cp:contentStatus/>
</cp:coreProperties>
</file>