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<sst xmlns="http://schemas.openxmlformats.org/spreadsheetml/2006/main" count="199" uniqueCount="197">
  <si>
    <t>ДОХОДЫ</t>
  </si>
  <si>
    <t>процент исполнения</t>
  </si>
  <si>
    <t>1 00 00000 00 0000 000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</si>
  <si>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</si>
  <si>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</si>
  <si>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</si>
  <si>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</si>
  <si>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</si>
  <si>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</si>
  <si>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</si>
  <si>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</si>
  <si>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</si>
  <si>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1 11 05035 05 0000 120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</si>
  <si>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</si>
  <si>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</si>
  <si>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</si>
  <si>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</si>
  <si>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</si>
  <si>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</si>
  <si>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</si>
  <si>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</si>
  <si>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</si>
  <si>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 xml:space="preserve">ВСЕГО ДОХОДОВ </t>
  </si>
  <si>
    <t>тыс.рублей</t>
  </si>
  <si>
    <t>1 11 05010 00 0000 120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</si>
  <si>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</si>
  <si>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</si>
  <si>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Исполнение на отчетную дату</t>
  </si>
  <si>
    <t>Транспортный налог с организаций</t>
  </si>
  <si>
    <t>Транспортный налог с физических лиц</t>
  </si>
  <si>
    <t>1 13 00000 00 0000 000</t>
  </si>
  <si>
    <t>1 05 02000 02 0000 110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</si>
  <si>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</si>
  <si>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</si>
  <si>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</si>
  <si>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</si>
  <si>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2 18 00000 00 0000 000</t>
  </si>
  <si>
    <t>Субвенции бюджетам муниципальных районов на государственную регистрацию актов гражданского состояния</t>
  </si>
  <si>
    <t>2 02 03003 05 0000 151</t>
  </si>
  <si>
    <t>2 02 04014 05 0000 151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</si>
  <si>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</si>
  <si>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</si>
  <si>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</si>
  <si>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Утверждено с учетом изменений на  отчетный период</t>
  </si>
  <si>
    <t>Субсидии бюджетам бюджетной системы Российской Федерации (межбюджетные субсидии)</t>
  </si>
  <si>
    <t>РАСХОДЫ</t>
  </si>
  <si>
    <t>Радел, подраздел</t>
  </si>
  <si>
    <t>Наименование расходов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</si>
  <si>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</si>
  <si>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</si>
  <si>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</si>
  <si>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</si>
  <si>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</si>
  <si>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</si>
  <si>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</si>
  <si>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</si>
  <si>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</si>
  <si>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</si>
  <si>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0100</t>
  </si>
  <si>
    <t>ИТОГО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</si>
  <si>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</si>
  <si>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</si>
  <si>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</si>
  <si>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</si>
  <si>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0300</t>
  </si>
  <si>
    <t>ИТОГО НАЦИОНАЛЬНАЯ БЕЗОПАСНОСТЬ И ПРАВООХРАНИТЕЛЬНАЯ ДЕЯТЕЛЬНОСТЬ</t>
  </si>
  <si>
    <t>0405</t>
  </si>
  <si>
    <t>Сельское хозяйство и рыболовство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</si>
  <si>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</si>
  <si>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</si>
  <si>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</si>
  <si>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</si>
  <si>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</si>
  <si>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</si>
  <si>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</si>
  <si>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</si>
  <si>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0400</t>
  </si>
  <si>
    <t>ИТОГО НАЦИОНАЛЬНАЯ ЭКОНОМИКА</t>
  </si>
  <si>
    <t>0501</t>
  </si>
  <si>
    <t>Жилищное хозяйство</t>
  </si>
  <si>
    <t>0502</t>
  </si>
  <si>
    <t>Коммунальное хозяйство</t>
  </si>
  <si>
    <t>0500</t>
  </si>
  <si>
    <t>ИТОГО ЖИЛИЩНО-КОММУНАЛЬНОЕ ХОЗЯЙСТВО</t>
  </si>
  <si>
    <t>0605</t>
  </si>
  <si>
    <t>Другие вопросы в области охраны окружающей среды</t>
  </si>
  <si>
    <t>0600</t>
  </si>
  <si>
    <t>ИТОГО ОХРАНА ОКРУЖАЮЩЕЙ СРЕДЫ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</si>
  <si>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</si>
  <si>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</si>
  <si>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</si>
  <si>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</si>
  <si>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</si>
  <si>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</si>
  <si>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</si>
  <si>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</si>
  <si>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0700</t>
  </si>
  <si>
    <t xml:space="preserve"> ИТОГО ОБРАЗОВАНИЕ</t>
  </si>
  <si>
    <t>0801</t>
  </si>
  <si>
    <t>Культура</t>
  </si>
  <si>
    <t>0804</t>
  </si>
  <si>
    <t>Другие вопросы в области культуры, кинематографии</t>
  </si>
  <si>
    <t>0800</t>
  </si>
  <si>
    <t xml:space="preserve">ИТОГО КУЛЬТУРА, КИНЕМАТОГРАФИЯ </t>
  </si>
  <si>
    <t>0901</t>
  </si>
  <si>
    <t>Стационарная медицинская помощь</t>
  </si>
  <si>
    <t>0902</t>
  </si>
  <si>
    <t>Амбулаторная помощь</t>
  </si>
  <si>
    <t>0900</t>
  </si>
  <si>
    <t xml:space="preserve">ИТОГО ЗДРАВООХРАНЕНИЕ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</si>
  <si>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</si>
  <si>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</si>
  <si>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</si>
  <si>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</si>
  <si>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ИТОГО СОЦИАЛЬНАЯ ПОЛИТИКА</t>
  </si>
  <si>
    <t>1101</t>
  </si>
  <si>
    <t>Физическая культура</t>
  </si>
  <si>
    <t>ИТОГО ФИЗИЧЕСКАЯ КУЛЬТУРА И СПОРТ</t>
  </si>
  <si>
    <t>1201</t>
  </si>
  <si>
    <t>Телевидение и радиовещание</t>
  </si>
  <si>
    <t>1202</t>
  </si>
  <si>
    <t>Периодическая печать и издательства</t>
  </si>
  <si>
    <t>1200</t>
  </si>
  <si>
    <t>ИТОГО СРЕДСТВА МАССОВОЙ ИНФОРМАЦИИ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</si>
  <si>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</si>
  <si>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</si>
  <si>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Прочие межбюджетные трансферты общего характера 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</si>
  <si>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</si>
  <si>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</si>
  <si>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</si>
  <si>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ДЕФИЦИТ (-), ПРОФИЦИТ (+)</t>
  </si>
  <si>
    <t>№п/п</t>
  </si>
  <si>
    <t xml:space="preserve">Наименование </t>
  </si>
  <si>
    <t>Численность,чел.</t>
  </si>
  <si>
    <t>Расходы на денежное содержание тыс.рублей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</si>
  <si>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</si>
  <si>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</si>
  <si>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</si>
  <si>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</si>
  <si>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</si>
  <si>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0503</t>
  </si>
  <si>
    <t>Благоустройство</t>
  </si>
  <si>
    <t>Код  классификации доходов</t>
  </si>
  <si>
    <t xml:space="preserve">Наименование кода поступлений в бюджет,группы,
подгруппы, статьи, подстатьи, элемента, подвида доходов, аналитических групп подвидов
 доходов бюджета
</t>
  </si>
  <si>
    <t>Утверждено с учётом изменений на отчетный период</t>
  </si>
  <si>
    <t>Исполнено на отчетную дату</t>
  </si>
  <si>
    <t>Процент исполнения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</si>
  <si>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</si>
  <si>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</si>
  <si>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0107</t>
  </si>
  <si>
    <t>Обеспечение проведения выборов и референдумов</t>
  </si>
  <si>
    <t>0111</t>
  </si>
  <si>
    <t>Резервные фонды</t>
  </si>
  <si>
    <t>Иные дотации</t>
  </si>
  <si>
    <t>И.о начальника финансового управления администрации Нытвенского муниципального района</t>
  </si>
  <si>
    <t>Н.А.Иванив</t>
  </si>
  <si>
    <t>Единый налог на вмененный доход для отдельных видов деятельности</t>
  </si>
  <si>
    <t>1 06 04011 02 0000 110</t>
  </si>
  <si>
    <t>1 06 04012 02 0000 110</t>
  </si>
  <si>
    <t>1 08 00000 00 0000 110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</si>
  <si>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</si>
  <si>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</si>
  <si>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</si>
  <si>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</si>
  <si>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ДОХОДЫ ОТ ОКАЗАНИЯ  ПЛАТНЫХ  УСЛУГ  (РАБОТ) И КОМПЕНСАЦИИ ЗАТРАТ ГОСУДАРСТВА
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</si>
  <si>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</si>
  <si>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</si>
  <si>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1 14 06013 13 0000 430</t>
  </si>
  <si>
    <t>2 02 03003 00 0000 151</t>
  </si>
  <si>
    <t>Субвенции бюджетам на государственную регистрацию актов гражданского состояния</t>
  </si>
  <si>
    <t>2 07 00000 00 0000 000</t>
  </si>
  <si>
    <t>ПРОЧИЕ БЕЗВОЗМЕЗДНЫЕ ПОСТУПЛЕНИЯ</t>
  </si>
  <si>
    <t>2 07 05000 05 0000 180</t>
  </si>
  <si>
    <t>Прочие безвозмездные поступления в бюджеты муниципальных районов</t>
  </si>
  <si>
    <t>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</si>
  <si>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</si>
  <si>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</si>
  <si>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</si>
  <si>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Сведения о ходе исполнения бюджета Нытвенского муниципального района (районного бюджета)                                                           за  1 квартал 2017 года</t>
  </si>
  <si>
    <t>0703</t>
  </si>
  <si>
    <t>Дополнительное образование детей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</si>
  <si>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за1 квартал 2017 года. </t>
  </si>
  <si>
    <t>1 03 02000 01 0000 110</t>
  </si>
  <si>
    <t>Акцизы по подакцизным товарам (продукции), производимым на территории Российской Федерации</t>
  </si>
  <si>
    <t>2 02 10000 00 0000 151</t>
  </si>
  <si>
    <t>2 02 20000 00 0000 151</t>
  </si>
  <si>
    <t>2 02 30000 00 0000 151</t>
  </si>
  <si>
    <t>2 02 40000 00 0000 151</t>
  </si>
  <si>
    <t xml:space="preserve">Субвенции бюджетам бюджетной системы Российской Федерации </t>
  </si>
  <si>
    <t>Налог, взимаемый в связи с применением патентной системы налогообложения, зачисляемой в бюджеты муниципальных районов</t>
  </si>
  <si>
    <t>1 05 04020 02 0000 110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</si>
  <si>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</si>
  <si>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1 14 02050 05 0000 410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</si>
  <si>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</si>
  <si>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</si>
  <si>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Дотации бюджетам субъектов Российской Федерации </t>
  </si>
  <si>
    <t xml:space="preserve">БЕЗВОЗМЕЗДНЫЕ ПОСТУПЛЕНИЯ ОТ ДРУГИХ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</si>
</sst>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  <numFmt numFmtId="177" formatCode="0.00000"/>
    <numFmt numFmtId="178" formatCode="0.0000000"/>
    <numFmt numFmtId="179" formatCode="0.0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0"/>
    <numFmt numFmtId="187" formatCode="0.00000000000"/>
    <numFmt numFmtId="188" formatCode="0.000000000"/>
    <numFmt numFmtId="189" formatCode="?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center"/>
      <protection/>
    </xf>
    <xf numFmtId="0" fontId="4" fillId="0" borderId="0" xfId="6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6" fillId="0" borderId="0" xfId="56" applyFont="1">
      <alignment/>
      <protection/>
    </xf>
    <xf numFmtId="0" fontId="0" fillId="0" borderId="0" xfId="66" applyNumberFormat="1" applyFont="1" applyFill="1" applyAlignment="1">
      <alignment/>
      <protection/>
    </xf>
    <xf numFmtId="0" fontId="5" fillId="0" borderId="0" xfId="66" applyFont="1" applyFill="1" applyAlignment="1">
      <alignment horizontal="center"/>
      <protection/>
    </xf>
    <xf numFmtId="0" fontId="5" fillId="0" borderId="0" xfId="66" applyNumberFormat="1" applyFont="1" applyFill="1" applyAlignment="1">
      <alignment horizontal="center"/>
      <protection/>
    </xf>
    <xf numFmtId="0" fontId="12" fillId="0" borderId="0" xfId="65" applyFont="1" applyFill="1" applyBorder="1" applyAlignment="1">
      <alignment horizontal="center" vertical="center" wrapText="1"/>
      <protection/>
    </xf>
    <xf numFmtId="167" fontId="11" fillId="0" borderId="10" xfId="67" applyNumberFormat="1" applyFont="1" applyFill="1" applyBorder="1" applyAlignment="1">
      <alignment horizontal="center"/>
      <protection/>
    </xf>
    <xf numFmtId="167" fontId="11" fillId="25" borderId="10" xfId="67" applyNumberFormat="1" applyFont="1" applyFill="1" applyBorder="1" applyAlignment="1">
      <alignment horizontal="center"/>
      <protection/>
    </xf>
    <xf numFmtId="167" fontId="10" fillId="25" borderId="10" xfId="67" applyNumberFormat="1" applyFont="1" applyFill="1" applyBorder="1" applyAlignment="1">
      <alignment horizontal="center"/>
      <protection/>
    </xf>
    <xf numFmtId="0" fontId="10" fillId="25" borderId="10" xfId="67" applyNumberFormat="1" applyFont="1" applyFill="1" applyBorder="1" applyAlignment="1">
      <alignment vertical="top" wrapText="1"/>
      <protection/>
    </xf>
    <xf numFmtId="0" fontId="11" fillId="25" borderId="10" xfId="67" applyNumberFormat="1" applyFont="1" applyFill="1" applyBorder="1" applyAlignment="1">
      <alignment/>
      <protection/>
    </xf>
    <xf numFmtId="0" fontId="5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horizontal="center"/>
      <protection/>
    </xf>
    <xf numFmtId="167" fontId="5" fillId="0" borderId="0" xfId="67" applyNumberFormat="1" applyFont="1" applyFill="1" applyBorder="1" applyAlignment="1">
      <alignment horizontal="center"/>
      <protection/>
    </xf>
    <xf numFmtId="0" fontId="5" fillId="0" borderId="0" xfId="67" applyNumberFormat="1" applyFont="1" applyFill="1" applyBorder="1" applyAlignment="1">
      <alignment horizontal="center"/>
      <protection/>
    </xf>
    <xf numFmtId="0" fontId="4" fillId="2" borderId="10" xfId="67" applyNumberFormat="1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2" borderId="10" xfId="67" applyNumberFormat="1" applyFont="1" applyFill="1" applyBorder="1" applyAlignment="1">
      <alignment horizontal="center" vertical="center" wrapText="1"/>
      <protection/>
    </xf>
    <xf numFmtId="0" fontId="10" fillId="2" borderId="10" xfId="67" applyNumberFormat="1" applyFont="1" applyFill="1" applyBorder="1" applyAlignment="1">
      <alignment horizontal="center"/>
      <protection/>
    </xf>
    <xf numFmtId="0" fontId="10" fillId="2" borderId="10" xfId="67" applyNumberFormat="1" applyFont="1" applyFill="1" applyBorder="1" applyAlignment="1">
      <alignment wrapText="1"/>
      <protection/>
    </xf>
    <xf numFmtId="0" fontId="11" fillId="2" borderId="10" xfId="67" applyNumberFormat="1" applyFont="1" applyFill="1" applyBorder="1" applyAlignment="1">
      <alignment horizontal="center"/>
      <protection/>
    </xf>
    <xf numFmtId="0" fontId="11" fillId="2" borderId="10" xfId="67" applyNumberFormat="1" applyFont="1" applyFill="1" applyBorder="1" applyAlignment="1">
      <alignment wrapText="1"/>
      <protection/>
    </xf>
    <xf numFmtId="49" fontId="10" fillId="2" borderId="10" xfId="67" applyNumberFormat="1" applyFont="1" applyFill="1" applyBorder="1" applyAlignment="1">
      <alignment horizontal="center"/>
      <protection/>
    </xf>
    <xf numFmtId="0" fontId="11" fillId="2" borderId="10" xfId="67" applyNumberFormat="1" applyFont="1" applyFill="1" applyBorder="1">
      <alignment/>
      <protection/>
    </xf>
    <xf numFmtId="0" fontId="11" fillId="0" borderId="10" xfId="67" applyNumberFormat="1" applyFont="1" applyFill="1" applyBorder="1" applyAlignment="1">
      <alignment/>
      <protection/>
    </xf>
    <xf numFmtId="0" fontId="11" fillId="0" borderId="10" xfId="67" applyNumberFormat="1" applyFont="1" applyFill="1" applyBorder="1" applyAlignment="1">
      <alignment wrapText="1"/>
      <protection/>
    </xf>
    <xf numFmtId="164" fontId="11" fillId="0" borderId="10" xfId="67" applyNumberFormat="1" applyFont="1" applyFill="1" applyBorder="1" applyAlignment="1">
      <alignment horizontal="center" wrapText="1"/>
      <protection/>
    </xf>
    <xf numFmtId="0" fontId="6" fillId="0" borderId="0" xfId="67" applyNumberFormat="1" applyFont="1" applyFill="1">
      <alignment/>
      <protection/>
    </xf>
    <xf numFmtId="0" fontId="4" fillId="0" borderId="0" xfId="67" applyNumberFormat="1" applyFont="1" applyFill="1" applyBorder="1" applyAlignment="1">
      <alignment/>
      <protection/>
    </xf>
    <xf numFmtId="0" fontId="4" fillId="0" borderId="0" xfId="67" applyNumberFormat="1" applyFont="1" applyFill="1" applyBorder="1" applyAlignment="1">
      <alignment wrapText="1"/>
      <protection/>
    </xf>
    <xf numFmtId="0" fontId="0" fillId="0" borderId="0" xfId="67" applyNumberFormat="1" applyFont="1" applyFill="1" applyBorder="1">
      <alignment/>
      <protection/>
    </xf>
    <xf numFmtId="0" fontId="0" fillId="0" borderId="0" xfId="67" applyNumberFormat="1" applyFont="1" applyFill="1" applyAlignment="1">
      <alignment/>
      <protection/>
    </xf>
    <xf numFmtId="0" fontId="0" fillId="0" borderId="0" xfId="67" applyNumberFormat="1" applyFont="1" applyFill="1">
      <alignment/>
      <protection/>
    </xf>
    <xf numFmtId="0" fontId="13" fillId="0" borderId="0" xfId="67" applyNumberFormat="1" applyFont="1" applyFill="1">
      <alignment/>
      <protection/>
    </xf>
    <xf numFmtId="0" fontId="12" fillId="0" borderId="0" xfId="67" applyNumberFormat="1" applyFont="1" applyFill="1" applyBorder="1" applyAlignment="1">
      <alignment horizontal="center"/>
      <protection/>
    </xf>
    <xf numFmtId="0" fontId="10" fillId="25" borderId="10" xfId="67" applyNumberFormat="1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67" applyNumberFormat="1" applyFont="1" applyFill="1" applyBorder="1" applyAlignment="1">
      <alignment horizontal="center" wrapText="1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right"/>
    </xf>
    <xf numFmtId="164" fontId="10" fillId="0" borderId="10" xfId="67" applyNumberFormat="1" applyFont="1" applyFill="1" applyBorder="1" applyAlignment="1">
      <alignment horizontal="center" wrapText="1"/>
      <protection/>
    </xf>
    <xf numFmtId="164" fontId="10" fillId="0" borderId="10" xfId="67" applyNumberFormat="1" applyFont="1" applyFill="1" applyBorder="1" applyAlignment="1">
      <alignment horizontal="center"/>
      <protection/>
    </xf>
    <xf numFmtId="164" fontId="11" fillId="0" borderId="10" xfId="67" applyNumberFormat="1" applyFont="1" applyFill="1" applyBorder="1" applyAlignment="1">
      <alignment horizontal="center"/>
      <protection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vertical="top"/>
      <protection/>
    </xf>
    <xf numFmtId="0" fontId="4" fillId="0" borderId="10" xfId="67" applyNumberFormat="1" applyFont="1" applyFill="1" applyBorder="1" applyAlignment="1">
      <alignment vertical="top" wrapText="1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 applyAlignment="1">
      <alignment wrapText="1"/>
      <protection/>
    </xf>
    <xf numFmtId="1" fontId="10" fillId="0" borderId="10" xfId="67" applyNumberFormat="1" applyFont="1" applyFill="1" applyBorder="1" applyAlignment="1">
      <alignment horizontal="center" vertical="center"/>
      <protection/>
    </xf>
    <xf numFmtId="164" fontId="10" fillId="0" borderId="10" xfId="67" applyNumberFormat="1" applyFont="1" applyFill="1" applyBorder="1" applyAlignment="1">
      <alignment horizontal="center" vertical="center"/>
      <protection/>
    </xf>
    <xf numFmtId="0" fontId="10" fillId="0" borderId="10" xfId="67" applyNumberFormat="1" applyFont="1" applyFill="1" applyBorder="1">
      <alignment/>
      <protection/>
    </xf>
    <xf numFmtId="0" fontId="10" fillId="0" borderId="10" xfId="67" applyNumberFormat="1" applyFont="1" applyFill="1" applyBorder="1" applyAlignment="1">
      <alignment/>
      <protection/>
    </xf>
    <xf numFmtId="0" fontId="11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left" wrapText="1"/>
    </xf>
    <xf numFmtId="167" fontId="11" fillId="25" borderId="10" xfId="0" applyNumberFormat="1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vertical="top" wrapText="1"/>
    </xf>
    <xf numFmtId="167" fontId="10" fillId="25" borderId="10" xfId="0" applyNumberFormat="1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46" fillId="25" borderId="11" xfId="0" applyFont="1" applyFill="1" applyBorder="1" applyAlignment="1">
      <alignment vertical="top" wrapText="1"/>
    </xf>
    <xf numFmtId="0" fontId="11" fillId="25" borderId="12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vertical="top"/>
    </xf>
    <xf numFmtId="0" fontId="10" fillId="25" borderId="10" xfId="0" applyFont="1" applyFill="1" applyBorder="1" applyAlignment="1">
      <alignment vertical="top"/>
    </xf>
    <xf numFmtId="0" fontId="45" fillId="25" borderId="10" xfId="0" applyFont="1" applyFill="1" applyBorder="1" applyAlignment="1">
      <alignment horizontal="center" vertical="center" wrapText="1"/>
    </xf>
    <xf numFmtId="0" fontId="46" fillId="25" borderId="13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167" fontId="10" fillId="25" borderId="11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vertical="top" wrapText="1"/>
    </xf>
    <xf numFmtId="0" fontId="10" fillId="25" borderId="0" xfId="0" applyFont="1" applyFill="1" applyAlignment="1">
      <alignment horizontal="left" vertical="center" wrapText="1"/>
    </xf>
    <xf numFmtId="0" fontId="10" fillId="25" borderId="14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vertical="top" wrapText="1"/>
    </xf>
    <xf numFmtId="0" fontId="11" fillId="25" borderId="13" xfId="0" applyFont="1" applyFill="1" applyBorder="1" applyAlignment="1">
      <alignment horizontal="center" vertical="center" wrapText="1"/>
    </xf>
    <xf numFmtId="0" fontId="45" fillId="25" borderId="13" xfId="0" applyFont="1" applyFill="1" applyBorder="1" applyAlignment="1">
      <alignment vertical="top" wrapText="1"/>
    </xf>
    <xf numFmtId="167" fontId="11" fillId="25" borderId="10" xfId="0" applyNumberFormat="1" applyFont="1" applyFill="1" applyBorder="1" applyAlignment="1">
      <alignment horizontal="center" vertical="center" wrapText="1"/>
    </xf>
    <xf numFmtId="167" fontId="10" fillId="25" borderId="10" xfId="0" applyNumberFormat="1" applyFont="1" applyFill="1" applyBorder="1" applyAlignment="1">
      <alignment horizontal="center" vertical="center" wrapText="1"/>
    </xf>
    <xf numFmtId="167" fontId="11" fillId="25" borderId="15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vertical="top" wrapText="1"/>
    </xf>
    <xf numFmtId="167" fontId="10" fillId="25" borderId="15" xfId="0" applyNumberFormat="1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 wrapText="1"/>
    </xf>
    <xf numFmtId="167" fontId="11" fillId="25" borderId="16" xfId="0" applyNumberFormat="1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/>
    </xf>
    <xf numFmtId="0" fontId="11" fillId="25" borderId="12" xfId="0" applyFont="1" applyFill="1" applyBorder="1" applyAlignment="1">
      <alignment vertical="top" wrapText="1"/>
    </xf>
    <xf numFmtId="167" fontId="11" fillId="25" borderId="12" xfId="0" applyNumberFormat="1" applyFont="1" applyFill="1" applyBorder="1" applyAlignment="1">
      <alignment horizontal="center" vertical="center"/>
    </xf>
    <xf numFmtId="0" fontId="4" fillId="25" borderId="10" xfId="67" applyNumberFormat="1" applyFont="1" applyFill="1" applyBorder="1" applyAlignment="1">
      <alignment horizontal="center" vertical="center" wrapText="1"/>
      <protection/>
    </xf>
    <xf numFmtId="0" fontId="4" fillId="25" borderId="10" xfId="67" applyFont="1" applyFill="1" applyBorder="1" applyAlignment="1">
      <alignment horizontal="center" vertical="center" wrapText="1"/>
      <protection/>
    </xf>
    <xf numFmtId="0" fontId="4" fillId="25" borderId="10" xfId="67" applyNumberFormat="1" applyFont="1" applyFill="1" applyBorder="1" applyAlignment="1">
      <alignment horizontal="center" vertical="center"/>
      <protection/>
    </xf>
    <xf numFmtId="0" fontId="10" fillId="25" borderId="10" xfId="0" applyFont="1" applyFill="1" applyBorder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vertical="top" wrapText="1"/>
    </xf>
    <xf numFmtId="0" fontId="13" fillId="0" borderId="0" xfId="67" applyNumberFormat="1" applyFont="1" applyFill="1" applyAlignment="1">
      <alignment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7"/>
  <sheetViews>
    <sheetView tabSelected="1" workbookViewId="0" topLeftCell="A101">
      <selection activeCell="H113" sqref="H113"/>
    </sheetView>
  </sheetViews>
  <sheetFormatPr defaultColWidth="9.140625" defaultRowHeight="12.75" outlineLevelRow="1"/>
  <cols>
    <col min="1" max="1" width="23.57421875" style="1" customWidth="1"/>
    <col min="2" max="2" width="51.8515625" style="1" customWidth="1"/>
    <col min="3" max="3" width="14.00390625" style="1" customWidth="1"/>
    <col min="4" max="4" width="13.00390625" style="1" customWidth="1"/>
    <col min="5" max="5" width="13.57421875" style="1" customWidth="1"/>
    <col min="6" max="16384" width="9.140625" style="1" customWidth="1"/>
  </cols>
  <sheetData>
    <row r="1" spans="1:5" ht="66.75" customHeight="1">
      <c r="A1" s="2"/>
      <c r="B1" s="12" t="s">
        <v>178</v>
      </c>
      <c r="C1" s="10"/>
      <c r="D1" s="10"/>
      <c r="E1" s="10"/>
    </row>
    <row r="2" spans="1:5" ht="12.75">
      <c r="A2" s="3"/>
      <c r="B2" s="3" t="s">
        <v>0</v>
      </c>
      <c r="C2" s="11"/>
      <c r="D2" s="11"/>
      <c r="E2" s="11"/>
    </row>
    <row r="3" spans="1:5" ht="15" customHeight="1">
      <c r="A3" s="6"/>
      <c r="B3" s="5"/>
      <c r="C3" s="11"/>
      <c r="D3" s="11"/>
      <c r="E3" s="6" t="s">
        <v>23</v>
      </c>
    </row>
    <row r="4" spans="1:5" ht="87" customHeight="1">
      <c r="A4" s="96" t="s">
        <v>142</v>
      </c>
      <c r="B4" s="96" t="s">
        <v>143</v>
      </c>
      <c r="C4" s="97" t="s">
        <v>144</v>
      </c>
      <c r="D4" s="97" t="s">
        <v>145</v>
      </c>
      <c r="E4" s="97" t="s">
        <v>146</v>
      </c>
    </row>
    <row r="5" spans="1:5" ht="17.25" customHeight="1">
      <c r="A5" s="98">
        <v>1</v>
      </c>
      <c r="B5" s="96">
        <v>2</v>
      </c>
      <c r="C5" s="96">
        <v>3</v>
      </c>
      <c r="D5" s="96">
        <v>4</v>
      </c>
      <c r="E5" s="96">
        <v>5</v>
      </c>
    </row>
    <row r="6" spans="1:5" ht="24.75" customHeight="1">
      <c r="A6" s="61" t="s">
        <v>2</v>
      </c>
      <c r="B6" s="62" t="s">
        <v>35</v>
      </c>
      <c r="C6" s="63">
        <f>C7+C8+C10+C13+C16+C18+C23+C24+C25+C31</f>
        <v>35451.8</v>
      </c>
      <c r="D6" s="63">
        <f>D7+D8+D10+D13+D16+D18+D23+D24+D25+D31</f>
        <v>35437.700000000004</v>
      </c>
      <c r="E6" s="63">
        <f>D6/C6*100</f>
        <v>99.9602276894262</v>
      </c>
    </row>
    <row r="7" spans="1:5" ht="25.5" customHeight="1">
      <c r="A7" s="61" t="s">
        <v>3</v>
      </c>
      <c r="B7" s="62" t="s">
        <v>4</v>
      </c>
      <c r="C7" s="63">
        <v>24160.1</v>
      </c>
      <c r="D7" s="63">
        <v>24377.8</v>
      </c>
      <c r="E7" s="63">
        <f aca="true" t="shared" si="0" ref="E7:E31">D7/C7*100</f>
        <v>100.90107242933597</v>
      </c>
    </row>
    <row r="8" spans="1:5" s="7" customFormat="1" ht="50.25" customHeight="1" outlineLevel="1">
      <c r="A8" s="61" t="s">
        <v>33</v>
      </c>
      <c r="B8" s="64" t="s">
        <v>34</v>
      </c>
      <c r="C8" s="63">
        <f>C9</f>
        <v>1029.8</v>
      </c>
      <c r="D8" s="63">
        <f>D9</f>
        <v>1355.9</v>
      </c>
      <c r="E8" s="63">
        <f>E9</f>
        <v>131.66634297921928</v>
      </c>
    </row>
    <row r="9" spans="1:5" s="7" customFormat="1" ht="36.75" customHeight="1" outlineLevel="1">
      <c r="A9" s="65" t="s">
        <v>182</v>
      </c>
      <c r="B9" s="66" t="s">
        <v>183</v>
      </c>
      <c r="C9" s="67">
        <v>1029.8</v>
      </c>
      <c r="D9" s="67">
        <v>1355.9</v>
      </c>
      <c r="E9" s="67">
        <f t="shared" si="0"/>
        <v>131.66634297921928</v>
      </c>
    </row>
    <row r="10" spans="1:5" ht="26.25" customHeight="1">
      <c r="A10" s="61" t="s">
        <v>5</v>
      </c>
      <c r="B10" s="64" t="s">
        <v>6</v>
      </c>
      <c r="C10" s="63">
        <f>C11+C12</f>
        <v>4052.6</v>
      </c>
      <c r="D10" s="63">
        <f>D11+D12</f>
        <v>3459.8</v>
      </c>
      <c r="E10" s="63">
        <f t="shared" si="0"/>
        <v>85.3723535508069</v>
      </c>
    </row>
    <row r="11" spans="1:5" ht="31.5" customHeight="1">
      <c r="A11" s="68" t="s">
        <v>31</v>
      </c>
      <c r="B11" s="66" t="s">
        <v>156</v>
      </c>
      <c r="C11" s="67">
        <v>4037.6</v>
      </c>
      <c r="D11" s="67">
        <v>3434</v>
      </c>
      <c r="E11" s="67">
        <f t="shared" si="0"/>
        <v>85.05052506439469</v>
      </c>
    </row>
    <row r="12" spans="1:5" s="4" customFormat="1" ht="44.25" customHeight="1">
      <c r="A12" s="69" t="s">
        <v>190</v>
      </c>
      <c r="B12" s="70" t="s">
        <v>189</v>
      </c>
      <c r="C12" s="67">
        <v>15</v>
      </c>
      <c r="D12" s="67">
        <v>25.8</v>
      </c>
      <c r="E12" s="67">
        <f t="shared" si="0"/>
        <v>172</v>
      </c>
    </row>
    <row r="13" spans="1:5" ht="24.75" customHeight="1">
      <c r="A13" s="71" t="s">
        <v>7</v>
      </c>
      <c r="B13" s="72" t="s">
        <v>8</v>
      </c>
      <c r="C13" s="63">
        <f>C14+C15</f>
        <v>2579.9</v>
      </c>
      <c r="D13" s="63">
        <v>1893.9</v>
      </c>
      <c r="E13" s="67">
        <f t="shared" si="0"/>
        <v>73.40982208612738</v>
      </c>
    </row>
    <row r="14" spans="1:5" ht="26.25" customHeight="1">
      <c r="A14" s="65" t="s">
        <v>157</v>
      </c>
      <c r="B14" s="73" t="s">
        <v>28</v>
      </c>
      <c r="C14" s="67">
        <v>478</v>
      </c>
      <c r="D14" s="67">
        <v>666.8</v>
      </c>
      <c r="E14" s="67">
        <f t="shared" si="0"/>
        <v>139.49790794979077</v>
      </c>
    </row>
    <row r="15" spans="1:5" s="4" customFormat="1" ht="18.75" customHeight="1">
      <c r="A15" s="65" t="s">
        <v>158</v>
      </c>
      <c r="B15" s="73" t="s">
        <v>29</v>
      </c>
      <c r="C15" s="67">
        <v>2101.9</v>
      </c>
      <c r="D15" s="67">
        <v>1227.2</v>
      </c>
      <c r="E15" s="67">
        <f t="shared" si="0"/>
        <v>58.38527046957515</v>
      </c>
    </row>
    <row r="16" spans="1:5" ht="27" customHeight="1">
      <c r="A16" s="74" t="s">
        <v>159</v>
      </c>
      <c r="B16" s="72" t="s">
        <v>9</v>
      </c>
      <c r="C16" s="63">
        <v>921</v>
      </c>
      <c r="D16" s="63">
        <v>589.3</v>
      </c>
      <c r="E16" s="63">
        <f t="shared" si="0"/>
        <v>63.984799131378935</v>
      </c>
    </row>
    <row r="17" spans="1:5" ht="13.5" customHeight="1" hidden="1">
      <c r="A17" s="68" t="s">
        <v>160</v>
      </c>
      <c r="B17" s="66" t="s">
        <v>161</v>
      </c>
      <c r="C17" s="67" t="e">
        <f>#REF!</f>
        <v>#REF!</v>
      </c>
      <c r="D17" s="67" t="e">
        <f>#REF!</f>
        <v>#REF!</v>
      </c>
      <c r="E17" s="67" t="e">
        <f t="shared" si="0"/>
        <v>#REF!</v>
      </c>
    </row>
    <row r="18" spans="1:5" ht="65.25" customHeight="1">
      <c r="A18" s="74" t="s">
        <v>10</v>
      </c>
      <c r="B18" s="64" t="s">
        <v>11</v>
      </c>
      <c r="C18" s="63">
        <f>C19+C21+C22</f>
        <v>1289.1</v>
      </c>
      <c r="D18" s="63">
        <f>D19+D21+D22</f>
        <v>1374.7</v>
      </c>
      <c r="E18" s="63">
        <f t="shared" si="0"/>
        <v>106.64029167636338</v>
      </c>
    </row>
    <row r="19" spans="1:5" ht="66" customHeight="1">
      <c r="A19" s="68" t="s">
        <v>24</v>
      </c>
      <c r="B19" s="66" t="s">
        <v>26</v>
      </c>
      <c r="C19" s="67">
        <v>597</v>
      </c>
      <c r="D19" s="67">
        <v>652.2</v>
      </c>
      <c r="E19" s="67">
        <f t="shared" si="0"/>
        <v>109.2462311557789</v>
      </c>
    </row>
    <row r="20" spans="1:5" s="4" customFormat="1" ht="80.25" customHeight="1" hidden="1">
      <c r="A20" s="68" t="s">
        <v>162</v>
      </c>
      <c r="B20" s="75" t="s">
        <v>163</v>
      </c>
      <c r="C20" s="67">
        <f>3618.5-3618.5</f>
        <v>0</v>
      </c>
      <c r="D20" s="63"/>
      <c r="E20" s="67" t="e">
        <f t="shared" si="0"/>
        <v>#DIV/0!</v>
      </c>
    </row>
    <row r="21" spans="1:5" s="8" customFormat="1" ht="89.25" customHeight="1">
      <c r="A21" s="68" t="s">
        <v>147</v>
      </c>
      <c r="B21" s="76" t="s">
        <v>148</v>
      </c>
      <c r="C21" s="77">
        <v>7.1</v>
      </c>
      <c r="D21" s="67">
        <v>0</v>
      </c>
      <c r="E21" s="67">
        <f t="shared" si="0"/>
        <v>0</v>
      </c>
    </row>
    <row r="22" spans="1:5" s="4" customFormat="1" ht="87.75" customHeight="1">
      <c r="A22" s="68" t="s">
        <v>12</v>
      </c>
      <c r="B22" s="66" t="s">
        <v>40</v>
      </c>
      <c r="C22" s="67">
        <v>685</v>
      </c>
      <c r="D22" s="67">
        <v>722.5</v>
      </c>
      <c r="E22" s="67">
        <f t="shared" si="0"/>
        <v>105.47445255474453</v>
      </c>
    </row>
    <row r="23" spans="1:5" ht="31.5" customHeight="1">
      <c r="A23" s="74" t="s">
        <v>13</v>
      </c>
      <c r="B23" s="64" t="s">
        <v>14</v>
      </c>
      <c r="C23" s="63">
        <v>726</v>
      </c>
      <c r="D23" s="63">
        <v>631</v>
      </c>
      <c r="E23" s="63">
        <f t="shared" si="0"/>
        <v>86.91460055096418</v>
      </c>
    </row>
    <row r="24" spans="1:5" ht="42" customHeight="1">
      <c r="A24" s="78" t="s">
        <v>30</v>
      </c>
      <c r="B24" s="79" t="s">
        <v>164</v>
      </c>
      <c r="C24" s="63">
        <v>0</v>
      </c>
      <c r="D24" s="63">
        <v>507.4</v>
      </c>
      <c r="E24" s="63"/>
    </row>
    <row r="25" spans="1:5" ht="33.75" customHeight="1">
      <c r="A25" s="74" t="s">
        <v>15</v>
      </c>
      <c r="B25" s="64" t="s">
        <v>16</v>
      </c>
      <c r="C25" s="63">
        <f>C26+C27</f>
        <v>461.5</v>
      </c>
      <c r="D25" s="63">
        <f>D26+D27</f>
        <v>571.1</v>
      </c>
      <c r="E25" s="63">
        <f t="shared" si="0"/>
        <v>123.7486457204767</v>
      </c>
    </row>
    <row r="26" spans="1:5" ht="108" customHeight="1">
      <c r="A26" s="68" t="s">
        <v>192</v>
      </c>
      <c r="B26" s="99" t="s">
        <v>191</v>
      </c>
      <c r="C26" s="67">
        <v>315</v>
      </c>
      <c r="D26" s="67">
        <v>413.6</v>
      </c>
      <c r="E26" s="67">
        <f t="shared" si="0"/>
        <v>131.30158730158732</v>
      </c>
    </row>
    <row r="27" spans="1:5" ht="54.75" customHeight="1">
      <c r="A27" s="68" t="s">
        <v>193</v>
      </c>
      <c r="B27" s="80" t="s">
        <v>194</v>
      </c>
      <c r="C27" s="67">
        <v>146.5</v>
      </c>
      <c r="D27" s="67">
        <v>157.5</v>
      </c>
      <c r="E27" s="67">
        <f t="shared" si="0"/>
        <v>107.5085324232082</v>
      </c>
    </row>
    <row r="28" spans="1:5" ht="54" customHeight="1" hidden="1">
      <c r="A28" s="65" t="s">
        <v>165</v>
      </c>
      <c r="B28" s="75" t="s">
        <v>166</v>
      </c>
      <c r="C28" s="67">
        <f>410-410</f>
        <v>0</v>
      </c>
      <c r="D28" s="67"/>
      <c r="E28" s="67" t="e">
        <f t="shared" si="0"/>
        <v>#DIV/0!</v>
      </c>
    </row>
    <row r="29" spans="1:5" ht="41.25" customHeight="1" hidden="1">
      <c r="A29" s="81" t="s">
        <v>165</v>
      </c>
      <c r="B29" s="82" t="s">
        <v>41</v>
      </c>
      <c r="C29" s="77">
        <v>393.4</v>
      </c>
      <c r="D29" s="67">
        <v>467.372</v>
      </c>
      <c r="E29" s="67">
        <f t="shared" si="0"/>
        <v>118.80325368581597</v>
      </c>
    </row>
    <row r="30" spans="1:5" ht="41.25" customHeight="1" hidden="1">
      <c r="A30" s="81" t="s">
        <v>167</v>
      </c>
      <c r="B30" s="82" t="s">
        <v>42</v>
      </c>
      <c r="C30" s="77">
        <v>945.7</v>
      </c>
      <c r="D30" s="67">
        <v>799.325</v>
      </c>
      <c r="E30" s="67">
        <f t="shared" si="0"/>
        <v>84.52204716083325</v>
      </c>
    </row>
    <row r="31" spans="1:5" ht="33" customHeight="1">
      <c r="A31" s="61" t="s">
        <v>17</v>
      </c>
      <c r="B31" s="79" t="s">
        <v>18</v>
      </c>
      <c r="C31" s="63">
        <v>231.8</v>
      </c>
      <c r="D31" s="63">
        <v>676.8</v>
      </c>
      <c r="E31" s="67">
        <f t="shared" si="0"/>
        <v>291.9758412424504</v>
      </c>
    </row>
    <row r="32" spans="1:5" ht="25.5" customHeight="1">
      <c r="A32" s="61" t="s">
        <v>19</v>
      </c>
      <c r="B32" s="79" t="s">
        <v>20</v>
      </c>
      <c r="C32" s="63">
        <f>C33+C44+C41+C45</f>
        <v>164947.1</v>
      </c>
      <c r="D32" s="63">
        <f>D33+D44+D41+D45</f>
        <v>162342.5</v>
      </c>
      <c r="E32" s="63">
        <f aca="true" t="shared" si="1" ref="E32:E43">D32/C32*100</f>
        <v>98.42094829190692</v>
      </c>
    </row>
    <row r="33" spans="1:5" ht="51.75" customHeight="1">
      <c r="A33" s="61" t="s">
        <v>21</v>
      </c>
      <c r="B33" s="64" t="s">
        <v>196</v>
      </c>
      <c r="C33" s="63">
        <v>164947.1</v>
      </c>
      <c r="D33" s="63">
        <v>164944</v>
      </c>
      <c r="E33" s="63">
        <f t="shared" si="1"/>
        <v>99.99812060957724</v>
      </c>
    </row>
    <row r="34" spans="1:5" ht="36" customHeight="1">
      <c r="A34" s="74" t="s">
        <v>184</v>
      </c>
      <c r="B34" s="64" t="s">
        <v>195</v>
      </c>
      <c r="C34" s="63">
        <v>42970.3</v>
      </c>
      <c r="D34" s="63">
        <v>42970.3</v>
      </c>
      <c r="E34" s="63">
        <f t="shared" si="1"/>
        <v>100</v>
      </c>
    </row>
    <row r="35" spans="1:5" ht="34.5" customHeight="1">
      <c r="A35" s="83" t="s">
        <v>185</v>
      </c>
      <c r="B35" s="84" t="s">
        <v>44</v>
      </c>
      <c r="C35" s="85">
        <v>2154.4</v>
      </c>
      <c r="D35" s="85">
        <v>2154.4</v>
      </c>
      <c r="E35" s="63">
        <f t="shared" si="1"/>
        <v>100</v>
      </c>
    </row>
    <row r="36" spans="1:5" ht="28.5">
      <c r="A36" s="74" t="s">
        <v>186</v>
      </c>
      <c r="B36" s="64" t="s">
        <v>188</v>
      </c>
      <c r="C36" s="85">
        <v>119544.4</v>
      </c>
      <c r="D36" s="85">
        <v>119541.3</v>
      </c>
      <c r="E36" s="63">
        <f t="shared" si="1"/>
        <v>99.99740682123128</v>
      </c>
    </row>
    <row r="37" spans="1:5" ht="15.75" customHeight="1" hidden="1">
      <c r="A37" s="78" t="s">
        <v>168</v>
      </c>
      <c r="B37" s="79" t="s">
        <v>169</v>
      </c>
      <c r="C37" s="85">
        <f>C38</f>
        <v>0</v>
      </c>
      <c r="D37" s="67"/>
      <c r="E37" s="63" t="e">
        <f t="shared" si="1"/>
        <v>#DIV/0!</v>
      </c>
    </row>
    <row r="38" spans="1:5" ht="15.75" customHeight="1" hidden="1">
      <c r="A38" s="69" t="s">
        <v>38</v>
      </c>
      <c r="B38" s="76" t="s">
        <v>37</v>
      </c>
      <c r="C38" s="86"/>
      <c r="D38" s="67"/>
      <c r="E38" s="63" t="e">
        <f t="shared" si="1"/>
        <v>#DIV/0!</v>
      </c>
    </row>
    <row r="39" spans="1:5" ht="15">
      <c r="A39" s="61" t="s">
        <v>187</v>
      </c>
      <c r="B39" s="79" t="s">
        <v>25</v>
      </c>
      <c r="C39" s="63">
        <v>278</v>
      </c>
      <c r="D39" s="63">
        <v>278</v>
      </c>
      <c r="E39" s="67">
        <f t="shared" si="1"/>
        <v>100</v>
      </c>
    </row>
    <row r="40" spans="1:5" ht="75">
      <c r="A40" s="68" t="s">
        <v>39</v>
      </c>
      <c r="B40" s="66" t="s">
        <v>32</v>
      </c>
      <c r="C40" s="67">
        <v>278</v>
      </c>
      <c r="D40" s="67">
        <v>278</v>
      </c>
      <c r="E40" s="67">
        <f t="shared" si="1"/>
        <v>100</v>
      </c>
    </row>
    <row r="41" spans="1:5" ht="28.5" hidden="1">
      <c r="A41" s="78" t="s">
        <v>170</v>
      </c>
      <c r="B41" s="72" t="s">
        <v>171</v>
      </c>
      <c r="C41" s="87">
        <f>C42</f>
        <v>0</v>
      </c>
      <c r="D41" s="87">
        <f>D42</f>
        <v>0</v>
      </c>
      <c r="E41" s="67" t="e">
        <f t="shared" si="1"/>
        <v>#DIV/0!</v>
      </c>
    </row>
    <row r="42" spans="1:5" ht="30" hidden="1">
      <c r="A42" s="88" t="s">
        <v>172</v>
      </c>
      <c r="B42" s="89" t="s">
        <v>173</v>
      </c>
      <c r="C42" s="90">
        <f>C43</f>
        <v>0</v>
      </c>
      <c r="D42" s="90">
        <f>D43</f>
        <v>0</v>
      </c>
      <c r="E42" s="67" t="e">
        <f t="shared" si="1"/>
        <v>#DIV/0!</v>
      </c>
    </row>
    <row r="43" spans="1:5" ht="30" hidden="1">
      <c r="A43" s="65" t="s">
        <v>174</v>
      </c>
      <c r="B43" s="76" t="s">
        <v>173</v>
      </c>
      <c r="C43" s="90">
        <v>0</v>
      </c>
      <c r="D43" s="67">
        <v>0</v>
      </c>
      <c r="E43" s="67" t="e">
        <f t="shared" si="1"/>
        <v>#DIV/0!</v>
      </c>
    </row>
    <row r="44" spans="1:5" ht="114">
      <c r="A44" s="78" t="s">
        <v>36</v>
      </c>
      <c r="B44" s="79" t="s">
        <v>175</v>
      </c>
      <c r="C44" s="63">
        <v>0</v>
      </c>
      <c r="D44" s="63">
        <v>86.2</v>
      </c>
      <c r="E44" s="63"/>
    </row>
    <row r="45" spans="1:5" ht="57">
      <c r="A45" s="91" t="s">
        <v>176</v>
      </c>
      <c r="B45" s="79" t="s">
        <v>177</v>
      </c>
      <c r="C45" s="92">
        <v>0</v>
      </c>
      <c r="D45" s="92">
        <v>-2687.7</v>
      </c>
      <c r="E45" s="63"/>
    </row>
    <row r="46" spans="1:5" ht="18" customHeight="1">
      <c r="A46" s="93"/>
      <c r="B46" s="94" t="s">
        <v>22</v>
      </c>
      <c r="C46" s="95">
        <f>C32+C6</f>
        <v>200398.90000000002</v>
      </c>
      <c r="D46" s="95">
        <f>D32+D6</f>
        <v>197780.2</v>
      </c>
      <c r="E46" s="63">
        <f>D46/C46*100</f>
        <v>98.69325630030903</v>
      </c>
    </row>
    <row r="47" spans="1:5" ht="12.75">
      <c r="A47" s="45"/>
      <c r="B47" s="46"/>
      <c r="C47" s="47"/>
      <c r="D47" s="47"/>
      <c r="E47" s="48"/>
    </row>
    <row r="48" spans="1:5" ht="12.75">
      <c r="A48" s="18"/>
      <c r="B48" s="19" t="s">
        <v>45</v>
      </c>
      <c r="C48" s="20"/>
      <c r="D48" s="21"/>
      <c r="E48" s="21"/>
    </row>
    <row r="49" spans="1:5" ht="87.75" customHeight="1">
      <c r="A49" s="22" t="s">
        <v>46</v>
      </c>
      <c r="B49" s="22" t="s">
        <v>47</v>
      </c>
      <c r="C49" s="23" t="s">
        <v>43</v>
      </c>
      <c r="D49" s="23" t="s">
        <v>27</v>
      </c>
      <c r="E49" s="23" t="s">
        <v>1</v>
      </c>
    </row>
    <row r="50" spans="1:5" ht="12.75">
      <c r="A50" s="22">
        <v>1</v>
      </c>
      <c r="B50" s="22">
        <v>2</v>
      </c>
      <c r="C50" s="24">
        <v>3</v>
      </c>
      <c r="D50" s="24">
        <v>4</v>
      </c>
      <c r="E50" s="24">
        <v>5</v>
      </c>
    </row>
    <row r="51" spans="1:5" ht="44.25" customHeight="1">
      <c r="A51" s="25" t="s">
        <v>48</v>
      </c>
      <c r="B51" s="26" t="s">
        <v>49</v>
      </c>
      <c r="C51" s="49">
        <v>368.5</v>
      </c>
      <c r="D51" s="50">
        <v>265.4</v>
      </c>
      <c r="E51" s="15">
        <f aca="true" t="shared" si="2" ref="E51:E82">D51/C51*100</f>
        <v>72.02170963364992</v>
      </c>
    </row>
    <row r="52" spans="1:5" ht="43.5" customHeight="1">
      <c r="A52" s="25" t="s">
        <v>50</v>
      </c>
      <c r="B52" s="26" t="s">
        <v>51</v>
      </c>
      <c r="C52" s="49">
        <v>1260.9</v>
      </c>
      <c r="D52" s="50">
        <v>1129.8</v>
      </c>
      <c r="E52" s="15">
        <f t="shared" si="2"/>
        <v>89.60266476326433</v>
      </c>
    </row>
    <row r="53" spans="1:5" ht="62.25" customHeight="1">
      <c r="A53" s="25" t="s">
        <v>52</v>
      </c>
      <c r="B53" s="16" t="s">
        <v>53</v>
      </c>
      <c r="C53" s="49">
        <v>6302</v>
      </c>
      <c r="D53" s="50">
        <v>4898.5</v>
      </c>
      <c r="E53" s="15">
        <f t="shared" si="2"/>
        <v>77.72929228816248</v>
      </c>
    </row>
    <row r="54" spans="1:5" ht="43.5" customHeight="1">
      <c r="A54" s="25" t="s">
        <v>54</v>
      </c>
      <c r="B54" s="26" t="s">
        <v>55</v>
      </c>
      <c r="C54" s="49">
        <v>3848.6</v>
      </c>
      <c r="D54" s="50">
        <v>3729</v>
      </c>
      <c r="E54" s="15">
        <f t="shared" si="2"/>
        <v>96.89237644857872</v>
      </c>
    </row>
    <row r="55" spans="1:5" ht="49.5" customHeight="1" hidden="1">
      <c r="A55" s="25" t="s">
        <v>149</v>
      </c>
      <c r="B55" s="42" t="s">
        <v>150</v>
      </c>
      <c r="C55" s="49">
        <v>0</v>
      </c>
      <c r="D55" s="50">
        <v>0</v>
      </c>
      <c r="E55" s="15" t="e">
        <f t="shared" si="2"/>
        <v>#DIV/0!</v>
      </c>
    </row>
    <row r="56" spans="1:5" ht="21.75" customHeight="1">
      <c r="A56" s="29" t="s">
        <v>151</v>
      </c>
      <c r="B56" s="42" t="s">
        <v>152</v>
      </c>
      <c r="C56" s="49">
        <v>85</v>
      </c>
      <c r="D56" s="50">
        <v>0</v>
      </c>
      <c r="E56" s="15">
        <f t="shared" si="2"/>
        <v>0</v>
      </c>
    </row>
    <row r="57" spans="1:5" ht="17.25" customHeight="1">
      <c r="A57" s="25" t="s">
        <v>56</v>
      </c>
      <c r="B57" s="16" t="s">
        <v>57</v>
      </c>
      <c r="C57" s="49">
        <v>5653.2</v>
      </c>
      <c r="D57" s="50">
        <v>4261.5</v>
      </c>
      <c r="E57" s="15">
        <f t="shared" si="2"/>
        <v>75.3820844831246</v>
      </c>
    </row>
    <row r="58" spans="1:5" ht="31.5" customHeight="1">
      <c r="A58" s="27" t="s">
        <v>58</v>
      </c>
      <c r="B58" s="28" t="s">
        <v>59</v>
      </c>
      <c r="C58" s="51">
        <f>SUM(C51:C57)</f>
        <v>17518.2</v>
      </c>
      <c r="D58" s="51">
        <f>SUM(D51:D57)</f>
        <v>14284.2</v>
      </c>
      <c r="E58" s="14">
        <f t="shared" si="2"/>
        <v>81.53919923279788</v>
      </c>
    </row>
    <row r="59" spans="1:5" ht="43.5" customHeight="1">
      <c r="A59" s="29" t="s">
        <v>60</v>
      </c>
      <c r="B59" s="16" t="s">
        <v>61</v>
      </c>
      <c r="C59" s="49">
        <v>46</v>
      </c>
      <c r="D59" s="50">
        <v>43.3</v>
      </c>
      <c r="E59" s="15">
        <f t="shared" si="2"/>
        <v>94.13043478260869</v>
      </c>
    </row>
    <row r="60" spans="1:5" ht="32.25" customHeight="1">
      <c r="A60" s="29" t="s">
        <v>62</v>
      </c>
      <c r="B60" s="16" t="s">
        <v>63</v>
      </c>
      <c r="C60" s="49">
        <v>73.3</v>
      </c>
      <c r="D60" s="50">
        <v>68.3</v>
      </c>
      <c r="E60" s="15">
        <f t="shared" si="2"/>
        <v>93.17871759890859</v>
      </c>
    </row>
    <row r="61" spans="1:5" ht="28.5">
      <c r="A61" s="27" t="s">
        <v>64</v>
      </c>
      <c r="B61" s="28" t="s">
        <v>65</v>
      </c>
      <c r="C61" s="51">
        <f>SUM(C59:C60)</f>
        <v>119.3</v>
      </c>
      <c r="D61" s="51">
        <f>SUM(D59:D60)</f>
        <v>111.6</v>
      </c>
      <c r="E61" s="14">
        <f t="shared" si="2"/>
        <v>93.54568315171835</v>
      </c>
    </row>
    <row r="62" spans="1:5" ht="15">
      <c r="A62" s="25" t="s">
        <v>66</v>
      </c>
      <c r="B62" s="26" t="s">
        <v>67</v>
      </c>
      <c r="C62" s="49">
        <v>724.8</v>
      </c>
      <c r="D62" s="50">
        <v>596.5</v>
      </c>
      <c r="E62" s="15">
        <f t="shared" si="2"/>
        <v>82.2985651214128</v>
      </c>
    </row>
    <row r="63" spans="1:5" ht="15">
      <c r="A63" s="25" t="s">
        <v>68</v>
      </c>
      <c r="B63" s="26" t="s">
        <v>69</v>
      </c>
      <c r="C63" s="49">
        <v>609</v>
      </c>
      <c r="D63" s="50">
        <v>465.7</v>
      </c>
      <c r="E63" s="15">
        <f t="shared" si="2"/>
        <v>76.4696223316913</v>
      </c>
    </row>
    <row r="64" spans="1:5" ht="13.5" customHeight="1" hidden="1">
      <c r="A64" s="29" t="s">
        <v>70</v>
      </c>
      <c r="B64" s="26" t="s">
        <v>71</v>
      </c>
      <c r="C64" s="49"/>
      <c r="D64" s="50"/>
      <c r="E64" s="15" t="e">
        <f t="shared" si="2"/>
        <v>#DIV/0!</v>
      </c>
    </row>
    <row r="65" spans="1:5" ht="15">
      <c r="A65" s="25" t="s">
        <v>72</v>
      </c>
      <c r="B65" s="26" t="s">
        <v>73</v>
      </c>
      <c r="C65" s="49">
        <v>2775</v>
      </c>
      <c r="D65" s="50">
        <v>2606.2</v>
      </c>
      <c r="E65" s="15">
        <f t="shared" si="2"/>
        <v>93.91711711711712</v>
      </c>
    </row>
    <row r="66" spans="1:5" ht="15">
      <c r="A66" s="25" t="s">
        <v>74</v>
      </c>
      <c r="B66" s="42" t="s">
        <v>75</v>
      </c>
      <c r="C66" s="49">
        <v>210</v>
      </c>
      <c r="D66" s="50">
        <v>55.6</v>
      </c>
      <c r="E66" s="15">
        <f t="shared" si="2"/>
        <v>26.476190476190474</v>
      </c>
    </row>
    <row r="67" spans="1:5" ht="14.25">
      <c r="A67" s="27" t="s">
        <v>76</v>
      </c>
      <c r="B67" s="28" t="s">
        <v>77</v>
      </c>
      <c r="C67" s="51">
        <f>SUM(C62:C66)</f>
        <v>4318.8</v>
      </c>
      <c r="D67" s="51">
        <f>SUM(D62:D66)</f>
        <v>3723.9999999999995</v>
      </c>
      <c r="E67" s="14">
        <f t="shared" si="2"/>
        <v>86.22765583032323</v>
      </c>
    </row>
    <row r="68" spans="1:5" ht="21" customHeight="1">
      <c r="A68" s="29" t="s">
        <v>78</v>
      </c>
      <c r="B68" s="26" t="s">
        <v>79</v>
      </c>
      <c r="C68" s="50">
        <v>28</v>
      </c>
      <c r="D68" s="50">
        <v>28</v>
      </c>
      <c r="E68" s="15">
        <f t="shared" si="2"/>
        <v>100</v>
      </c>
    </row>
    <row r="69" spans="1:5" ht="21" customHeight="1" hidden="1">
      <c r="A69" s="25" t="s">
        <v>80</v>
      </c>
      <c r="B69" s="26" t="s">
        <v>81</v>
      </c>
      <c r="C69" s="49"/>
      <c r="D69" s="50"/>
      <c r="E69" s="15" t="e">
        <f t="shared" si="2"/>
        <v>#DIV/0!</v>
      </c>
    </row>
    <row r="70" spans="1:5" ht="20.25" customHeight="1" hidden="1">
      <c r="A70" s="25" t="s">
        <v>140</v>
      </c>
      <c r="B70" s="26" t="s">
        <v>141</v>
      </c>
      <c r="C70" s="49"/>
      <c r="D70" s="50"/>
      <c r="E70" s="15" t="e">
        <f t="shared" si="2"/>
        <v>#DIV/0!</v>
      </c>
    </row>
    <row r="71" spans="1:5" ht="32.25" customHeight="1">
      <c r="A71" s="27" t="s">
        <v>82</v>
      </c>
      <c r="B71" s="28" t="s">
        <v>83</v>
      </c>
      <c r="C71" s="51">
        <f>SUM(C68:C70)</f>
        <v>28</v>
      </c>
      <c r="D71" s="51">
        <f>SUM(D68:D70)</f>
        <v>28</v>
      </c>
      <c r="E71" s="14">
        <f t="shared" si="2"/>
        <v>100</v>
      </c>
    </row>
    <row r="72" spans="1:5" ht="15" hidden="1">
      <c r="A72" s="25" t="s">
        <v>84</v>
      </c>
      <c r="B72" s="26" t="s">
        <v>85</v>
      </c>
      <c r="C72" s="50"/>
      <c r="D72" s="50"/>
      <c r="E72" s="15" t="e">
        <f t="shared" si="2"/>
        <v>#DIV/0!</v>
      </c>
    </row>
    <row r="73" spans="1:5" ht="14.25">
      <c r="A73" s="27" t="s">
        <v>86</v>
      </c>
      <c r="B73" s="28" t="s">
        <v>87</v>
      </c>
      <c r="C73" s="51">
        <f>SUM(C72:C72)</f>
        <v>0</v>
      </c>
      <c r="D73" s="51">
        <f>SUM(D72:D72)</f>
        <v>0</v>
      </c>
      <c r="E73" s="14">
        <v>0</v>
      </c>
    </row>
    <row r="74" spans="1:5" ht="20.25" customHeight="1">
      <c r="A74" s="25" t="s">
        <v>88</v>
      </c>
      <c r="B74" s="26" t="s">
        <v>89</v>
      </c>
      <c r="C74" s="50">
        <v>55331.3</v>
      </c>
      <c r="D74" s="50">
        <v>54779.5</v>
      </c>
      <c r="E74" s="15">
        <f t="shared" si="2"/>
        <v>99.00273443783175</v>
      </c>
    </row>
    <row r="75" spans="1:5" ht="15" customHeight="1">
      <c r="A75" s="25" t="s">
        <v>90</v>
      </c>
      <c r="B75" s="26" t="s">
        <v>91</v>
      </c>
      <c r="C75" s="50">
        <v>93709.9</v>
      </c>
      <c r="D75" s="50">
        <v>92900.3</v>
      </c>
      <c r="E75" s="15">
        <f t="shared" si="2"/>
        <v>99.13605712950286</v>
      </c>
    </row>
    <row r="76" spans="1:5" ht="14.25" customHeight="1">
      <c r="A76" s="25" t="s">
        <v>179</v>
      </c>
      <c r="B76" s="26" t="s">
        <v>180</v>
      </c>
      <c r="C76" s="50">
        <v>13737.7</v>
      </c>
      <c r="D76" s="50">
        <v>13686.6</v>
      </c>
      <c r="E76" s="15">
        <f t="shared" si="2"/>
        <v>99.62803089308981</v>
      </c>
    </row>
    <row r="77" spans="1:5" ht="22.5" customHeight="1">
      <c r="A77" s="25" t="s">
        <v>92</v>
      </c>
      <c r="B77" s="26" t="s">
        <v>93</v>
      </c>
      <c r="C77" s="50">
        <v>728.6</v>
      </c>
      <c r="D77" s="50">
        <v>706.6</v>
      </c>
      <c r="E77" s="15">
        <f t="shared" si="2"/>
        <v>96.980510568213</v>
      </c>
    </row>
    <row r="78" spans="1:5" ht="21.75" customHeight="1">
      <c r="A78" s="25" t="s">
        <v>94</v>
      </c>
      <c r="B78" s="26" t="s">
        <v>95</v>
      </c>
      <c r="C78" s="50">
        <v>3815</v>
      </c>
      <c r="D78" s="50">
        <v>3727.3</v>
      </c>
      <c r="E78" s="15">
        <f t="shared" si="2"/>
        <v>97.70117955439058</v>
      </c>
    </row>
    <row r="79" spans="1:5" ht="21.75" customHeight="1">
      <c r="A79" s="27" t="s">
        <v>96</v>
      </c>
      <c r="B79" s="28" t="s">
        <v>97</v>
      </c>
      <c r="C79" s="51">
        <f>SUM(C74:C78)</f>
        <v>167322.50000000003</v>
      </c>
      <c r="D79" s="51">
        <f>SUM(D74:D78)</f>
        <v>165800.3</v>
      </c>
      <c r="E79" s="14">
        <f t="shared" si="2"/>
        <v>99.09025982757845</v>
      </c>
    </row>
    <row r="80" spans="1:5" ht="15">
      <c r="A80" s="25" t="s">
        <v>98</v>
      </c>
      <c r="B80" s="26" t="s">
        <v>99</v>
      </c>
      <c r="C80" s="50">
        <v>3700</v>
      </c>
      <c r="D80" s="50">
        <v>3700</v>
      </c>
      <c r="E80" s="15">
        <f t="shared" si="2"/>
        <v>100</v>
      </c>
    </row>
    <row r="81" spans="1:5" ht="15">
      <c r="A81" s="25" t="s">
        <v>100</v>
      </c>
      <c r="B81" s="26" t="s">
        <v>101</v>
      </c>
      <c r="C81" s="50">
        <v>1702.5</v>
      </c>
      <c r="D81" s="50">
        <v>1336</v>
      </c>
      <c r="E81" s="15">
        <f t="shared" si="2"/>
        <v>78.47283406754772</v>
      </c>
    </row>
    <row r="82" spans="1:5" ht="14.25">
      <c r="A82" s="27" t="s">
        <v>102</v>
      </c>
      <c r="B82" s="28" t="s">
        <v>103</v>
      </c>
      <c r="C82" s="51">
        <f>SUM(C80:C81)</f>
        <v>5402.5</v>
      </c>
      <c r="D82" s="51">
        <f>SUM(D80:D81)</f>
        <v>5036</v>
      </c>
      <c r="E82" s="14">
        <f t="shared" si="2"/>
        <v>93.21610365571495</v>
      </c>
    </row>
    <row r="83" spans="1:5" ht="15.75" customHeight="1" hidden="1">
      <c r="A83" s="25" t="s">
        <v>104</v>
      </c>
      <c r="B83" s="26" t="s">
        <v>105</v>
      </c>
      <c r="C83" s="50"/>
      <c r="D83" s="50"/>
      <c r="E83" s="15" t="e">
        <f aca="true" t="shared" si="3" ref="E83:E100">D83/C83*100</f>
        <v>#DIV/0!</v>
      </c>
    </row>
    <row r="84" spans="1:5" ht="18.75" customHeight="1" hidden="1">
      <c r="A84" s="29" t="s">
        <v>106</v>
      </c>
      <c r="B84" s="26" t="s">
        <v>107</v>
      </c>
      <c r="C84" s="50"/>
      <c r="D84" s="50"/>
      <c r="E84" s="15" t="e">
        <f t="shared" si="3"/>
        <v>#DIV/0!</v>
      </c>
    </row>
    <row r="85" spans="1:5" ht="13.5" customHeight="1" hidden="1">
      <c r="A85" s="27" t="s">
        <v>108</v>
      </c>
      <c r="B85" s="28" t="s">
        <v>109</v>
      </c>
      <c r="C85" s="51">
        <f>SUM(C83:C84)</f>
        <v>0</v>
      </c>
      <c r="D85" s="51">
        <f>SUM(D83:D84)</f>
        <v>0</v>
      </c>
      <c r="E85" s="14" t="e">
        <f t="shared" si="3"/>
        <v>#DIV/0!</v>
      </c>
    </row>
    <row r="86" spans="1:5" ht="17.25" customHeight="1">
      <c r="A86" s="25">
        <v>1001</v>
      </c>
      <c r="B86" s="26" t="s">
        <v>110</v>
      </c>
      <c r="C86" s="50">
        <v>810.5</v>
      </c>
      <c r="D86" s="50">
        <v>810.5</v>
      </c>
      <c r="E86" s="15">
        <f t="shared" si="3"/>
        <v>100</v>
      </c>
    </row>
    <row r="87" spans="1:5" ht="19.5" customHeight="1">
      <c r="A87" s="25">
        <v>1003</v>
      </c>
      <c r="B87" s="26" t="s">
        <v>111</v>
      </c>
      <c r="C87" s="50">
        <v>10627</v>
      </c>
      <c r="D87" s="50">
        <v>10579.3</v>
      </c>
      <c r="E87" s="15">
        <f t="shared" si="3"/>
        <v>99.55114331419968</v>
      </c>
    </row>
    <row r="88" spans="1:5" ht="22.5" customHeight="1">
      <c r="A88" s="25">
        <v>1004</v>
      </c>
      <c r="B88" s="26" t="s">
        <v>112</v>
      </c>
      <c r="C88" s="50">
        <v>2100</v>
      </c>
      <c r="D88" s="50">
        <v>1581.8</v>
      </c>
      <c r="E88" s="15">
        <f t="shared" si="3"/>
        <v>75.32380952380953</v>
      </c>
    </row>
    <row r="89" spans="1:5" ht="13.5" customHeight="1" hidden="1">
      <c r="A89" s="25">
        <v>1006</v>
      </c>
      <c r="B89" s="26" t="s">
        <v>113</v>
      </c>
      <c r="C89" s="50"/>
      <c r="D89" s="50"/>
      <c r="E89" s="15" t="e">
        <f t="shared" si="3"/>
        <v>#DIV/0!</v>
      </c>
    </row>
    <row r="90" spans="1:5" ht="14.25">
      <c r="A90" s="27">
        <v>1000</v>
      </c>
      <c r="B90" s="28" t="s">
        <v>114</v>
      </c>
      <c r="C90" s="51">
        <f>SUM(C86:C89)</f>
        <v>13537.5</v>
      </c>
      <c r="D90" s="51">
        <f>SUM(D86:D89)</f>
        <v>12971.599999999999</v>
      </c>
      <c r="E90" s="14">
        <f t="shared" si="3"/>
        <v>95.81975992613111</v>
      </c>
    </row>
    <row r="91" spans="1:5" ht="21.75" customHeight="1">
      <c r="A91" s="25" t="s">
        <v>115</v>
      </c>
      <c r="B91" s="26" t="s">
        <v>116</v>
      </c>
      <c r="C91" s="50">
        <v>561.9</v>
      </c>
      <c r="D91" s="50">
        <v>475.8</v>
      </c>
      <c r="E91" s="15">
        <f t="shared" si="3"/>
        <v>84.67698878804059</v>
      </c>
    </row>
    <row r="92" spans="1:5" ht="14.25">
      <c r="A92" s="27">
        <v>1100</v>
      </c>
      <c r="B92" s="28" t="s">
        <v>117</v>
      </c>
      <c r="C92" s="51">
        <f>SUM(C91:C91)</f>
        <v>561.9</v>
      </c>
      <c r="D92" s="51">
        <f>SUM(D91:D91)</f>
        <v>475.8</v>
      </c>
      <c r="E92" s="14">
        <f t="shared" si="3"/>
        <v>84.67698878804059</v>
      </c>
    </row>
    <row r="93" spans="1:5" ht="13.5" customHeight="1" hidden="1">
      <c r="A93" s="25" t="s">
        <v>118</v>
      </c>
      <c r="B93" s="26" t="s">
        <v>119</v>
      </c>
      <c r="C93" s="50"/>
      <c r="D93" s="50"/>
      <c r="E93" s="15" t="e">
        <f t="shared" si="3"/>
        <v>#DIV/0!</v>
      </c>
    </row>
    <row r="94" spans="1:5" ht="13.5" customHeight="1" hidden="1">
      <c r="A94" s="25" t="s">
        <v>120</v>
      </c>
      <c r="B94" s="26" t="s">
        <v>121</v>
      </c>
      <c r="C94" s="50"/>
      <c r="D94" s="50"/>
      <c r="E94" s="15" t="e">
        <f t="shared" si="3"/>
        <v>#DIV/0!</v>
      </c>
    </row>
    <row r="95" spans="1:5" ht="27" customHeight="1" hidden="1">
      <c r="A95" s="27" t="s">
        <v>122</v>
      </c>
      <c r="B95" s="28" t="s">
        <v>123</v>
      </c>
      <c r="C95" s="51">
        <f>SUM(C93:C94)</f>
        <v>0</v>
      </c>
      <c r="D95" s="51">
        <f>SUM(D93:D94)</f>
        <v>0</v>
      </c>
      <c r="E95" s="14" t="e">
        <f t="shared" si="3"/>
        <v>#DIV/0!</v>
      </c>
    </row>
    <row r="96" spans="1:5" ht="37.5" customHeight="1">
      <c r="A96" s="25" t="s">
        <v>124</v>
      </c>
      <c r="B96" s="26" t="s">
        <v>125</v>
      </c>
      <c r="C96" s="50">
        <v>10859.2</v>
      </c>
      <c r="D96" s="50">
        <v>10859.2</v>
      </c>
      <c r="E96" s="15">
        <f t="shared" si="3"/>
        <v>100</v>
      </c>
    </row>
    <row r="97" spans="1:5" ht="27" customHeight="1" hidden="1">
      <c r="A97" s="25">
        <v>1403</v>
      </c>
      <c r="B97" s="26" t="s">
        <v>126</v>
      </c>
      <c r="C97" s="50"/>
      <c r="D97" s="50"/>
      <c r="E97" s="15" t="e">
        <f t="shared" si="3"/>
        <v>#DIV/0!</v>
      </c>
    </row>
    <row r="98" spans="1:5" ht="27" customHeight="1">
      <c r="A98" s="25">
        <v>1402</v>
      </c>
      <c r="B98" s="26" t="s">
        <v>153</v>
      </c>
      <c r="C98" s="50">
        <v>343.5</v>
      </c>
      <c r="D98" s="50">
        <v>343.5</v>
      </c>
      <c r="E98" s="15">
        <f t="shared" si="3"/>
        <v>100</v>
      </c>
    </row>
    <row r="99" spans="1:5" ht="60" customHeight="1">
      <c r="A99" s="27" t="s">
        <v>127</v>
      </c>
      <c r="B99" s="28" t="s">
        <v>128</v>
      </c>
      <c r="C99" s="51">
        <f>SUM(C96)+C97+C98</f>
        <v>11202.7</v>
      </c>
      <c r="D99" s="51">
        <f>SUM(D96)+D97+D98</f>
        <v>11202.7</v>
      </c>
      <c r="E99" s="14">
        <f t="shared" si="3"/>
        <v>100</v>
      </c>
    </row>
    <row r="100" spans="1:5" ht="14.25">
      <c r="A100" s="17"/>
      <c r="B100" s="30" t="s">
        <v>129</v>
      </c>
      <c r="C100" s="51">
        <f>C90+C85+C82+C79+C73+C71+C67+C61+C58+C95+C92+C99</f>
        <v>220011.40000000002</v>
      </c>
      <c r="D100" s="51">
        <f>D90+D85+D82+D79+D73+D71+D67+D61+D58+D95+D92+D99</f>
        <v>213634.2</v>
      </c>
      <c r="E100" s="14">
        <f t="shared" si="3"/>
        <v>97.10142292626655</v>
      </c>
    </row>
    <row r="101" spans="1:5" ht="18" customHeight="1">
      <c r="A101" s="31"/>
      <c r="B101" s="32" t="s">
        <v>130</v>
      </c>
      <c r="C101" s="33">
        <v>-19612.5</v>
      </c>
      <c r="D101" s="33">
        <v>-15854</v>
      </c>
      <c r="E101" s="13"/>
    </row>
    <row r="102" spans="1:5" ht="12.75">
      <c r="A102" s="34"/>
      <c r="B102" s="34"/>
      <c r="C102" s="44"/>
      <c r="D102" s="44"/>
      <c r="E102" s="19"/>
    </row>
    <row r="103" spans="1:5" ht="12.75">
      <c r="A103" s="35"/>
      <c r="B103" s="36"/>
      <c r="C103" s="37"/>
      <c r="D103" s="37"/>
      <c r="E103" s="19"/>
    </row>
    <row r="104" spans="1:5" ht="94.5">
      <c r="A104" s="38"/>
      <c r="B104" s="12" t="s">
        <v>181</v>
      </c>
      <c r="C104" s="39"/>
      <c r="D104" s="39"/>
      <c r="E104" s="19"/>
    </row>
    <row r="105" spans="1:5" ht="51">
      <c r="A105" s="52" t="s">
        <v>131</v>
      </c>
      <c r="B105" s="52" t="s">
        <v>132</v>
      </c>
      <c r="C105" s="53" t="s">
        <v>133</v>
      </c>
      <c r="D105" s="54" t="s">
        <v>134</v>
      </c>
      <c r="E105" s="19"/>
    </row>
    <row r="106" spans="1:5" ht="30">
      <c r="A106" s="55">
        <v>1</v>
      </c>
      <c r="B106" s="56" t="s">
        <v>135</v>
      </c>
      <c r="C106" s="57">
        <v>98</v>
      </c>
      <c r="D106" s="58">
        <v>7635.2</v>
      </c>
      <c r="E106" s="19"/>
    </row>
    <row r="107" spans="1:5" ht="15">
      <c r="A107" s="55">
        <v>2</v>
      </c>
      <c r="B107" s="59" t="s">
        <v>136</v>
      </c>
      <c r="C107" s="57">
        <v>1619</v>
      </c>
      <c r="D107" s="58">
        <v>96767.9</v>
      </c>
      <c r="E107" s="19"/>
    </row>
    <row r="108" spans="1:5" ht="15">
      <c r="A108" s="60"/>
      <c r="B108" s="59" t="s">
        <v>137</v>
      </c>
      <c r="C108" s="57"/>
      <c r="D108" s="58"/>
      <c r="E108" s="19"/>
    </row>
    <row r="109" spans="1:5" ht="15">
      <c r="A109" s="60"/>
      <c r="B109" s="59" t="s">
        <v>138</v>
      </c>
      <c r="C109" s="57">
        <v>1571</v>
      </c>
      <c r="D109" s="58">
        <v>94363.3</v>
      </c>
      <c r="E109" s="19"/>
    </row>
    <row r="110" spans="1:5" ht="15">
      <c r="A110" s="60"/>
      <c r="B110" s="59" t="s">
        <v>139</v>
      </c>
      <c r="C110" s="57">
        <v>47</v>
      </c>
      <c r="D110" s="58">
        <v>2404.6</v>
      </c>
      <c r="E110" s="19"/>
    </row>
    <row r="111" spans="1:5" ht="12.75">
      <c r="A111" s="38"/>
      <c r="B111" s="39"/>
      <c r="C111" s="39"/>
      <c r="D111" s="39"/>
      <c r="E111" s="19"/>
    </row>
    <row r="112" spans="1:5" ht="12.75">
      <c r="A112" s="38"/>
      <c r="B112" s="39"/>
      <c r="C112" s="39"/>
      <c r="D112" s="39"/>
      <c r="E112" s="19"/>
    </row>
    <row r="113" spans="1:5" ht="15.75">
      <c r="A113" s="100" t="s">
        <v>154</v>
      </c>
      <c r="B113" s="101"/>
      <c r="C113" s="40"/>
      <c r="D113" s="40"/>
      <c r="E113" s="41"/>
    </row>
    <row r="114" spans="1:5" ht="15.75">
      <c r="A114" s="101"/>
      <c r="B114" s="101"/>
      <c r="C114" s="40"/>
      <c r="D114" s="40" t="s">
        <v>155</v>
      </c>
      <c r="E114" s="40"/>
    </row>
    <row r="115" spans="1:5" ht="15.75">
      <c r="A115" s="101"/>
      <c r="B115" s="101"/>
      <c r="C115" s="40"/>
      <c r="D115" s="102"/>
      <c r="E115" s="102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  <row r="126" ht="12.75">
      <c r="A126" s="9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  <row r="251" ht="12.75">
      <c r="A251" s="9"/>
    </row>
    <row r="252" ht="12.75">
      <c r="A252" s="9"/>
    </row>
    <row r="253" ht="12.75">
      <c r="A253" s="9"/>
    </row>
    <row r="254" ht="12.75">
      <c r="A254" s="9"/>
    </row>
    <row r="255" ht="12.75">
      <c r="A255" s="9"/>
    </row>
    <row r="256" ht="12.75">
      <c r="A256" s="9"/>
    </row>
    <row r="257" ht="12.75">
      <c r="A257" s="9"/>
    </row>
    <row r="258" ht="12.75">
      <c r="A258" s="9"/>
    </row>
    <row r="259" ht="12.75">
      <c r="A259" s="9"/>
    </row>
    <row r="260" ht="12.75">
      <c r="A260" s="9"/>
    </row>
    <row r="261" ht="12.75">
      <c r="A261" s="9"/>
    </row>
    <row r="262" ht="12.75">
      <c r="A262" s="9"/>
    </row>
    <row r="263" ht="12.75">
      <c r="A263" s="9"/>
    </row>
    <row r="264" ht="12.75">
      <c r="A264" s="9"/>
    </row>
    <row r="265" ht="12.75">
      <c r="A265" s="9"/>
    </row>
    <row r="266" ht="12.75">
      <c r="A266" s="9"/>
    </row>
    <row r="267" ht="12.75">
      <c r="A267" s="9"/>
    </row>
    <row r="268" ht="12.75">
      <c r="A268" s="9"/>
    </row>
    <row r="269" ht="12.75">
      <c r="A269" s="9"/>
    </row>
    <row r="270" ht="12.75">
      <c r="A270" s="9"/>
    </row>
    <row r="271" ht="12.75">
      <c r="A271" s="9"/>
    </row>
    <row r="272" ht="12.75">
      <c r="A272" s="9"/>
    </row>
    <row r="273" ht="12.75">
      <c r="A273" s="9"/>
    </row>
    <row r="274" ht="12.75">
      <c r="A274" s="9"/>
    </row>
    <row r="275" ht="12.75">
      <c r="A275" s="9"/>
    </row>
    <row r="276" ht="12.75">
      <c r="A276" s="9"/>
    </row>
    <row r="277" ht="12.75">
      <c r="A277" s="9"/>
    </row>
    <row r="278" ht="12.75">
      <c r="A278" s="9"/>
    </row>
    <row r="279" ht="12.75">
      <c r="A279" s="9"/>
    </row>
    <row r="280" ht="12.75">
      <c r="A280" s="9"/>
    </row>
    <row r="281" ht="12.75">
      <c r="A281" s="9"/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  <row r="347" ht="12.75">
      <c r="A347" s="9"/>
    </row>
    <row r="348" ht="12.75">
      <c r="A348" s="9"/>
    </row>
    <row r="349" ht="12.75">
      <c r="A349" s="9"/>
    </row>
    <row r="350" ht="12.75">
      <c r="A350" s="9"/>
    </row>
    <row r="351" ht="12.75">
      <c r="A351" s="9"/>
    </row>
    <row r="352" ht="12.75">
      <c r="A352" s="9"/>
    </row>
    <row r="353" ht="12.75">
      <c r="A353" s="9"/>
    </row>
    <row r="354" ht="12.75">
      <c r="A354" s="9"/>
    </row>
    <row r="355" ht="12.75">
      <c r="A355" s="9"/>
    </row>
    <row r="356" ht="12.75">
      <c r="A356" s="9"/>
    </row>
    <row r="357" ht="12.75">
      <c r="A357" s="9"/>
    </row>
    <row r="358" ht="12.75">
      <c r="A358" s="9"/>
    </row>
    <row r="359" ht="12.75">
      <c r="A359" s="9"/>
    </row>
    <row r="360" ht="12.75">
      <c r="A360" s="9"/>
    </row>
    <row r="361" ht="12.75">
      <c r="A361" s="9"/>
    </row>
    <row r="362" ht="12.75">
      <c r="A362" s="9"/>
    </row>
    <row r="363" ht="12.75">
      <c r="A363" s="9"/>
    </row>
    <row r="364" ht="12.75">
      <c r="A364" s="9"/>
    </row>
    <row r="365" ht="12.75">
      <c r="A365" s="9"/>
    </row>
    <row r="366" ht="12.75">
      <c r="A366" s="9"/>
    </row>
    <row r="367" ht="12.75">
      <c r="A367" s="9"/>
    </row>
    <row r="368" ht="12.75">
      <c r="A368" s="9"/>
    </row>
    <row r="369" ht="12.75">
      <c r="A369" s="9"/>
    </row>
    <row r="370" ht="12.75">
      <c r="A370" s="9"/>
    </row>
    <row r="371" ht="12.75">
      <c r="A371" s="9"/>
    </row>
    <row r="372" ht="12.75">
      <c r="A372" s="9"/>
    </row>
    <row r="373" ht="12.75">
      <c r="A373" s="9"/>
    </row>
    <row r="374" ht="12.75">
      <c r="A374" s="9"/>
    </row>
    <row r="375" ht="12.75">
      <c r="A375" s="9"/>
    </row>
    <row r="376" ht="12.75">
      <c r="A376" s="9"/>
    </row>
    <row r="377" ht="12.75">
      <c r="A377" s="9"/>
    </row>
    <row r="378" ht="12.75">
      <c r="A378" s="9"/>
    </row>
    <row r="379" ht="12.75">
      <c r="A379" s="9"/>
    </row>
    <row r="380" ht="12.75">
      <c r="A380" s="9"/>
    </row>
    <row r="381" ht="12.75">
      <c r="A381" s="9"/>
    </row>
    <row r="382" ht="12.75">
      <c r="A382" s="9"/>
    </row>
    <row r="383" ht="12.75">
      <c r="A383" s="9"/>
    </row>
    <row r="384" ht="12.75">
      <c r="A384" s="9"/>
    </row>
    <row r="385" ht="12.75">
      <c r="A385" s="9"/>
    </row>
    <row r="386" ht="12.75">
      <c r="A386" s="9"/>
    </row>
    <row r="387" ht="12.75">
      <c r="A387" s="9"/>
    </row>
    <row r="388" ht="12.75">
      <c r="A388" s="9"/>
    </row>
    <row r="389" ht="12.75">
      <c r="A389" s="9"/>
    </row>
    <row r="390" ht="12.75">
      <c r="A390" s="9"/>
    </row>
    <row r="391" ht="12.75">
      <c r="A391" s="9"/>
    </row>
    <row r="392" ht="12.75">
      <c r="A392" s="9"/>
    </row>
    <row r="393" ht="12.75">
      <c r="A393" s="9"/>
    </row>
    <row r="394" ht="12.75">
      <c r="A394" s="9"/>
    </row>
    <row r="395" ht="12.75">
      <c r="A395" s="9"/>
    </row>
    <row r="396" ht="12.75">
      <c r="A396" s="9"/>
    </row>
    <row r="397" ht="12.75">
      <c r="A397" s="9"/>
    </row>
    <row r="398" ht="12.75">
      <c r="A398" s="9"/>
    </row>
    <row r="399" ht="12.75">
      <c r="A399" s="9"/>
    </row>
    <row r="400" ht="12.75">
      <c r="A400" s="9"/>
    </row>
    <row r="401" ht="12.75">
      <c r="A401" s="9"/>
    </row>
    <row r="402" ht="12.75">
      <c r="A402" s="9"/>
    </row>
    <row r="403" ht="12.75">
      <c r="A403" s="9"/>
    </row>
    <row r="404" ht="12.75">
      <c r="A404" s="9"/>
    </row>
    <row r="405" ht="12.75">
      <c r="A405" s="9"/>
    </row>
    <row r="406" ht="12.75">
      <c r="A406" s="9"/>
    </row>
    <row r="407" ht="12.75">
      <c r="A407" s="9"/>
    </row>
    <row r="408" ht="12.75">
      <c r="A408" s="9"/>
    </row>
    <row r="409" ht="12.75">
      <c r="A409" s="9"/>
    </row>
    <row r="410" ht="12.75">
      <c r="A410" s="9"/>
    </row>
    <row r="411" ht="12.75">
      <c r="A411" s="9"/>
    </row>
    <row r="412" ht="12.75">
      <c r="A412" s="9"/>
    </row>
    <row r="413" ht="12.75">
      <c r="A413" s="9"/>
    </row>
    <row r="414" ht="12.75">
      <c r="A414" s="9"/>
    </row>
    <row r="415" ht="12.75">
      <c r="A415" s="9"/>
    </row>
    <row r="416" ht="12.75">
      <c r="A416" s="9"/>
    </row>
    <row r="417" ht="12.75">
      <c r="A417" s="9"/>
    </row>
    <row r="418" ht="12.75">
      <c r="A418" s="9"/>
    </row>
    <row r="419" ht="12.75">
      <c r="A419" s="9"/>
    </row>
    <row r="420" ht="12.75">
      <c r="A420" s="9"/>
    </row>
    <row r="421" ht="12.75">
      <c r="A421" s="9"/>
    </row>
    <row r="422" ht="12.75">
      <c r="A422" s="9"/>
    </row>
    <row r="423" ht="12.75">
      <c r="A423" s="9"/>
    </row>
    <row r="424" ht="12.75">
      <c r="A424" s="9"/>
    </row>
    <row r="425" ht="12.75">
      <c r="A425" s="9"/>
    </row>
    <row r="426" ht="12.75">
      <c r="A426" s="9"/>
    </row>
    <row r="427" ht="12.75">
      <c r="A427" s="9"/>
    </row>
    <row r="428" ht="12.75">
      <c r="A428" s="9"/>
    </row>
    <row r="429" ht="12.75">
      <c r="A429" s="9"/>
    </row>
    <row r="430" ht="12.75">
      <c r="A430" s="9"/>
    </row>
    <row r="431" ht="12.75">
      <c r="A431" s="9"/>
    </row>
    <row r="432" ht="12.75">
      <c r="A432" s="9"/>
    </row>
    <row r="433" ht="12.75">
      <c r="A433" s="9"/>
    </row>
    <row r="434" ht="12.75">
      <c r="A434" s="9"/>
    </row>
    <row r="435" ht="12.75">
      <c r="A435" s="9"/>
    </row>
    <row r="436" ht="12.75">
      <c r="A436" s="9"/>
    </row>
    <row r="437" ht="12.75">
      <c r="A437" s="9"/>
    </row>
    <row r="438" ht="12.75">
      <c r="A438" s="9"/>
    </row>
    <row r="439" ht="12.75">
      <c r="A439" s="9"/>
    </row>
    <row r="440" ht="12.75">
      <c r="A440" s="9"/>
    </row>
    <row r="441" ht="12.75">
      <c r="A441" s="9"/>
    </row>
    <row r="442" ht="12.75">
      <c r="A442" s="9"/>
    </row>
    <row r="443" ht="12.75">
      <c r="A443" s="9"/>
    </row>
    <row r="444" ht="12.75">
      <c r="A444" s="9"/>
    </row>
    <row r="445" ht="12.75">
      <c r="A445" s="9"/>
    </row>
    <row r="446" ht="12.75">
      <c r="A446" s="9"/>
    </row>
    <row r="447" ht="12.75">
      <c r="A447" s="9"/>
    </row>
    <row r="448" ht="12.75">
      <c r="A448" s="9"/>
    </row>
    <row r="449" ht="12.75">
      <c r="A449" s="9"/>
    </row>
    <row r="450" ht="12.75">
      <c r="A450" s="9"/>
    </row>
    <row r="451" ht="12.75">
      <c r="A451" s="9"/>
    </row>
    <row r="452" ht="12.75">
      <c r="A452" s="9"/>
    </row>
    <row r="453" ht="12.75">
      <c r="A453" s="9"/>
    </row>
    <row r="454" ht="12.75">
      <c r="A454" s="9"/>
    </row>
    <row r="455" ht="12.75">
      <c r="A455" s="9"/>
    </row>
    <row r="456" ht="12.75">
      <c r="A456" s="9"/>
    </row>
    <row r="457" ht="12.75">
      <c r="A457" s="9"/>
    </row>
    <row r="458" ht="12.75">
      <c r="A458" s="9"/>
    </row>
    <row r="459" ht="12.75">
      <c r="A459" s="9"/>
    </row>
    <row r="460" ht="12.75">
      <c r="A460" s="9"/>
    </row>
    <row r="461" ht="12.75">
      <c r="A461" s="9"/>
    </row>
    <row r="462" ht="12.75">
      <c r="A462" s="9"/>
    </row>
    <row r="463" ht="12.75">
      <c r="A463" s="9"/>
    </row>
    <row r="464" ht="12.75">
      <c r="A464" s="9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spans="1:2" ht="12.75">
      <c r="A503" s="9"/>
      <c r="B503" s="43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  <row r="545" ht="12.75">
      <c r="A545" s="9"/>
    </row>
    <row r="546" ht="12.75">
      <c r="A546" s="9"/>
    </row>
    <row r="547" ht="12.75">
      <c r="A547" s="9"/>
    </row>
    <row r="548" ht="12.75">
      <c r="A548" s="9"/>
    </row>
    <row r="549" ht="12.75">
      <c r="A549" s="9"/>
    </row>
    <row r="550" ht="12.75">
      <c r="A550" s="9"/>
    </row>
    <row r="551" ht="12.75">
      <c r="A551" s="9"/>
    </row>
    <row r="552" ht="12.75">
      <c r="A552" s="9"/>
    </row>
    <row r="553" ht="12.75">
      <c r="A553" s="9"/>
    </row>
    <row r="554" ht="12.75">
      <c r="A554" s="9"/>
    </row>
    <row r="555" ht="12.75">
      <c r="A555" s="9"/>
    </row>
    <row r="556" ht="12.75">
      <c r="A556" s="9"/>
    </row>
    <row r="557" ht="12.75">
      <c r="A557" s="9"/>
    </row>
    <row r="558" ht="12.75">
      <c r="A558" s="9"/>
    </row>
    <row r="559" ht="12.75">
      <c r="A559" s="9"/>
    </row>
    <row r="560" ht="12.75">
      <c r="A560" s="9"/>
    </row>
    <row r="561" ht="12.75">
      <c r="A561" s="9"/>
    </row>
    <row r="562" ht="12.75">
      <c r="A562" s="9"/>
    </row>
    <row r="563" ht="12.75">
      <c r="A563" s="9"/>
    </row>
    <row r="564" ht="12.75">
      <c r="A564" s="9"/>
    </row>
    <row r="565" ht="12.75">
      <c r="A565" s="9"/>
    </row>
    <row r="566" ht="12.75">
      <c r="A566" s="9"/>
    </row>
    <row r="567" ht="12.75">
      <c r="A567" s="9"/>
    </row>
    <row r="568" ht="12.75">
      <c r="A568" s="9"/>
    </row>
    <row r="569" ht="12.75">
      <c r="A569" s="9"/>
    </row>
    <row r="570" ht="12.75">
      <c r="A570" s="9"/>
    </row>
    <row r="571" ht="12.75">
      <c r="A571" s="9"/>
    </row>
    <row r="572" ht="12.75">
      <c r="A572" s="9"/>
    </row>
    <row r="573" ht="12.75">
      <c r="A573" s="9"/>
    </row>
    <row r="574" ht="12.75">
      <c r="A574" s="9"/>
    </row>
    <row r="575" ht="12.75">
      <c r="A575" s="9"/>
    </row>
    <row r="576" ht="12.75">
      <c r="A576" s="9"/>
    </row>
    <row r="577" ht="12.75">
      <c r="A577" s="9"/>
    </row>
    <row r="578" ht="12.75">
      <c r="A578" s="9"/>
    </row>
    <row r="579" ht="12.75">
      <c r="A579" s="9"/>
    </row>
    <row r="580" ht="12.75">
      <c r="A580" s="9"/>
    </row>
    <row r="581" ht="12.75">
      <c r="A581" s="9"/>
    </row>
    <row r="582" ht="12.75">
      <c r="A582" s="9"/>
    </row>
    <row r="583" ht="12.75">
      <c r="A583" s="9"/>
    </row>
    <row r="584" ht="12.75">
      <c r="A584" s="9"/>
    </row>
    <row r="585" ht="12.75">
      <c r="A585" s="9"/>
    </row>
    <row r="586" ht="12.75">
      <c r="A586" s="9"/>
    </row>
    <row r="587" ht="12.75">
      <c r="A587" s="9"/>
    </row>
    <row r="588" ht="12.75">
      <c r="A588" s="9"/>
    </row>
    <row r="589" ht="12.75">
      <c r="A589" s="9"/>
    </row>
    <row r="590" ht="12.75">
      <c r="A590" s="9"/>
    </row>
    <row r="591" ht="12.75">
      <c r="A591" s="9"/>
    </row>
    <row r="592" ht="12.75">
      <c r="A592" s="9"/>
    </row>
    <row r="593" ht="12.75">
      <c r="A593" s="9"/>
    </row>
    <row r="594" ht="12.75">
      <c r="A594" s="9"/>
    </row>
    <row r="595" ht="12.75">
      <c r="A595" s="9"/>
    </row>
    <row r="596" ht="12.75">
      <c r="A596" s="9"/>
    </row>
    <row r="597" ht="12.75">
      <c r="A597" s="9"/>
    </row>
    <row r="598" ht="12.75">
      <c r="A598" s="9"/>
    </row>
    <row r="599" ht="12.75">
      <c r="A599" s="9"/>
    </row>
    <row r="600" ht="12.75">
      <c r="A600" s="9"/>
    </row>
    <row r="601" ht="12.75">
      <c r="A601" s="9"/>
    </row>
    <row r="602" ht="12.75">
      <c r="A602" s="9"/>
    </row>
    <row r="603" ht="12.75">
      <c r="A603" s="9"/>
    </row>
    <row r="604" ht="12.75">
      <c r="A604" s="9"/>
    </row>
    <row r="605" ht="12.75">
      <c r="A605" s="9"/>
    </row>
    <row r="606" ht="12.75">
      <c r="A606" s="9"/>
    </row>
    <row r="607" ht="12.75">
      <c r="A607" s="9"/>
    </row>
    <row r="608" ht="12.75">
      <c r="A608" s="9"/>
    </row>
    <row r="609" ht="12.75">
      <c r="A609" s="9"/>
    </row>
    <row r="610" ht="12.75">
      <c r="A610" s="9"/>
    </row>
    <row r="611" ht="12.75">
      <c r="A611" s="9"/>
    </row>
    <row r="612" ht="12.75">
      <c r="A612" s="9"/>
    </row>
    <row r="613" ht="12.75">
      <c r="A613" s="9"/>
    </row>
    <row r="614" ht="12.75">
      <c r="A614" s="9"/>
    </row>
    <row r="615" ht="12.75">
      <c r="A615" s="9"/>
    </row>
    <row r="616" ht="12.75">
      <c r="A616" s="9"/>
    </row>
    <row r="617" ht="12.75">
      <c r="A617" s="9"/>
    </row>
  </sheetData>
  <sheetProtection/>
  <mergeCells count="2">
    <mergeCell ref="A113:B115"/>
    <mergeCell ref="D115:E11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2017-09-22T06:56:28Z</cp:lastPrinted>
  <dcterms:created xsi:type="dcterms:W3CDTF">2002-03-11T10:22:12Z</dcterms:created>
  <dcterms:modified xsi:type="dcterms:W3CDTF">2017-09-22T06:56:31Z</dcterms:modified>
  <cp:category/>
  <cp:version/>
  <cp:contentType/>
  <cp:contentStatus/>
</cp:coreProperties>
</file>